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067"/>
  <workbookPr codeName="ThisWorkbook"/>
  <mc:AlternateContent xmlns:mc="http://schemas.openxmlformats.org/markup-compatibility/2006">
    <mc:Choice Requires="x15">
      <x15ac:absPath xmlns:x15ac="http://schemas.microsoft.com/office/spreadsheetml/2010/11/ac" url="C:\Users\axa\Desktop\ALL PROJECTS\Assignment\Assignment Rita\File Kloter 4 + Posting Techknowtimes\"/>
    </mc:Choice>
  </mc:AlternateContent>
  <bookViews>
    <workbookView xWindow="0" yWindow="0" windowWidth="19200" windowHeight="6590"/>
  </bookViews>
  <sheets>
    <sheet name="Project Timeline" sheetId="1" r:id="rId1"/>
    <sheet name="calcs" sheetId="2" state="hidden" r:id="rId2"/>
  </sheets>
  <definedNames>
    <definedName name="DayRails">StartDateWindow+ROW('Project Timeline'!$1:$8)-1</definedName>
    <definedName name="GridCalc">IFERROR(calcs!$A1/SUMPRODUCT( (Activities[Id]=calcs!$C1)*(Activities[START]&lt;=calcs!A$31)*((Activities[END]&gt;=calcs!A$31)+(LEN(Activities[END])=0)*(Activities[START]=calcs!A$31)) ),NA())</definedName>
    <definedName name="_xlnm.Print_Titles" localSheetId="0">'Project Timeline'!$5:$5</definedName>
    <definedName name="StartDate">calcs!$D$28</definedName>
    <definedName name="StartDateWindow">calcs!$D$25</definedName>
    <definedName name="WindowDays">calcs!$D$29</definedName>
    <definedName name="WindowOffset">calcs!$D$26</definedName>
  </definedNames>
  <calcPr calcId="162913"/>
</workbook>
</file>

<file path=xl/calcChain.xml><?xml version="1.0" encoding="utf-8"?>
<calcChain xmlns="http://schemas.openxmlformats.org/spreadsheetml/2006/main">
  <c r="D4" i="1" l="1"/>
  <c r="D5" i="2" l="1"/>
  <c r="B6" i="1" s="1"/>
  <c r="B10" i="1" l="1"/>
  <c r="B14" i="1"/>
  <c r="B7" i="1"/>
  <c r="B11" i="1"/>
  <c r="B15" i="1"/>
  <c r="B9" i="1"/>
  <c r="B13" i="1"/>
  <c r="B8" i="1"/>
  <c r="B12" i="1"/>
  <c r="B16" i="1"/>
  <c r="B17" i="1"/>
  <c r="D6" i="1"/>
  <c r="D7" i="1" s="1"/>
  <c r="E7" i="1" s="1"/>
  <c r="D3" i="2" l="1"/>
  <c r="F71" i="2"/>
  <c r="G71" i="2" s="1"/>
  <c r="H71" i="2" s="1"/>
  <c r="I71" i="2" s="1"/>
  <c r="J71" i="2" s="1"/>
  <c r="K71" i="2" s="1"/>
  <c r="L71" i="2" s="1"/>
  <c r="M71" i="2" s="1"/>
  <c r="N71" i="2" s="1"/>
  <c r="O71" i="2" s="1"/>
  <c r="P71" i="2" s="1"/>
  <c r="Q71" i="2" s="1"/>
  <c r="R71" i="2" s="1"/>
  <c r="S71" i="2" s="1"/>
  <c r="T71" i="2" s="1"/>
  <c r="U71" i="2" s="1"/>
  <c r="V71" i="2" s="1"/>
  <c r="W71" i="2" s="1"/>
  <c r="X71" i="2" s="1"/>
  <c r="Y71" i="2" s="1"/>
  <c r="Z71" i="2" s="1"/>
  <c r="AA71" i="2" s="1"/>
  <c r="AB71" i="2" s="1"/>
  <c r="AC71" i="2" s="1"/>
  <c r="AD71" i="2" s="1"/>
  <c r="AE71" i="2" s="1"/>
  <c r="AF71" i="2" s="1"/>
  <c r="AG71" i="2" s="1"/>
  <c r="AH71" i="2" s="1"/>
  <c r="F69" i="2"/>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D8" i="1" l="1"/>
  <c r="A33" i="2"/>
  <c r="A34" i="2" s="1"/>
  <c r="A35" i="2" s="1"/>
  <c r="A36" i="2" s="1"/>
  <c r="A37" i="2" s="1"/>
  <c r="A38" i="2" s="1"/>
  <c r="A39" i="2" s="1"/>
  <c r="A40" i="2" s="1"/>
  <c r="D28" i="2"/>
  <c r="D25" i="2" s="1"/>
  <c r="E14" i="2"/>
  <c r="E13" i="2"/>
  <c r="E12" i="2"/>
  <c r="E11" i="2"/>
  <c r="E10" i="2"/>
  <c r="E9" i="2"/>
  <c r="E8" i="2"/>
  <c r="E7" i="2"/>
  <c r="E6" i="2"/>
  <c r="D9" i="1" l="1"/>
  <c r="D10" i="1" s="1"/>
  <c r="E10" i="1" s="1"/>
  <c r="E8" i="1"/>
  <c r="E31" i="2"/>
  <c r="F31" i="2" s="1"/>
  <c r="G31" i="2" s="1"/>
  <c r="H31" i="2" s="1"/>
  <c r="I31" i="2" s="1"/>
  <c r="J31" i="2" s="1"/>
  <c r="K31" i="2" s="1"/>
  <c r="L31" i="2" s="1"/>
  <c r="M31" i="2" s="1"/>
  <c r="N31" i="2" s="1"/>
  <c r="O31" i="2" s="1"/>
  <c r="P31" i="2" s="1"/>
  <c r="Q31" i="2" s="1"/>
  <c r="R31" i="2" s="1"/>
  <c r="S31" i="2" s="1"/>
  <c r="T31" i="2" s="1"/>
  <c r="U31" i="2" s="1"/>
  <c r="V31" i="2" s="1"/>
  <c r="W31" i="2" s="1"/>
  <c r="X31" i="2" s="1"/>
  <c r="Y31" i="2" s="1"/>
  <c r="Z31" i="2" s="1"/>
  <c r="AA31" i="2" s="1"/>
  <c r="AB31" i="2" s="1"/>
  <c r="AC31" i="2" s="1"/>
  <c r="AD31" i="2" s="1"/>
  <c r="AE31" i="2" s="1"/>
  <c r="AF31" i="2" s="1"/>
  <c r="AG31" i="2" s="1"/>
  <c r="AH31" i="2" s="1"/>
  <c r="AH55" i="2" s="1"/>
  <c r="D11" i="1" l="1"/>
  <c r="AH72" i="2"/>
  <c r="AH70" i="2"/>
  <c r="AH56" i="2"/>
  <c r="J55" i="2"/>
  <c r="P43" i="2"/>
  <c r="U55" i="2"/>
  <c r="U70" i="2" s="1"/>
  <c r="I55" i="2"/>
  <c r="I43" i="2"/>
  <c r="AB55" i="2"/>
  <c r="P55" i="2"/>
  <c r="P70" i="2" s="1"/>
  <c r="G55" i="2"/>
  <c r="G70" i="2" s="1"/>
  <c r="M55" i="2"/>
  <c r="M70" i="2" s="1"/>
  <c r="J43" i="2"/>
  <c r="N43" i="2"/>
  <c r="U43" i="2"/>
  <c r="AF55" i="2"/>
  <c r="AF70" i="2" s="1"/>
  <c r="AF43" i="2"/>
  <c r="Z43" i="2"/>
  <c r="T43" i="2"/>
  <c r="AG43" i="2"/>
  <c r="Y43" i="2"/>
  <c r="Z55" i="2"/>
  <c r="AB43" i="2"/>
  <c r="AA43" i="2"/>
  <c r="S43" i="2"/>
  <c r="T55" i="2"/>
  <c r="M43" i="2"/>
  <c r="V43" i="2"/>
  <c r="O43" i="2"/>
  <c r="G43" i="2"/>
  <c r="H55" i="2"/>
  <c r="H70" i="2" s="1"/>
  <c r="L55" i="2"/>
  <c r="AD55" i="2"/>
  <c r="X55" i="2"/>
  <c r="R55" i="2"/>
  <c r="R70" i="2" s="1"/>
  <c r="V55" i="2"/>
  <c r="V70" i="2" s="1"/>
  <c r="Y55" i="2"/>
  <c r="O55" i="2"/>
  <c r="N55" i="2"/>
  <c r="N70" i="2" s="1"/>
  <c r="H43" i="2"/>
  <c r="F55" i="2"/>
  <c r="S55" i="2"/>
  <c r="X43" i="2"/>
  <c r="AD43" i="2"/>
  <c r="R43" i="2"/>
  <c r="AG55" i="2"/>
  <c r="AG70" i="2" s="1"/>
  <c r="L43" i="2"/>
  <c r="AA55" i="2"/>
  <c r="F43" i="2"/>
  <c r="K43" i="2"/>
  <c r="AE55" i="2"/>
  <c r="AC43" i="2"/>
  <c r="W43" i="2"/>
  <c r="E43" i="2"/>
  <c r="AH43" i="2"/>
  <c r="Q55" i="2"/>
  <c r="AE43" i="2"/>
  <c r="K55" i="2"/>
  <c r="E55" i="2"/>
  <c r="Q43" i="2"/>
  <c r="W55" i="2"/>
  <c r="W70" i="2" s="1"/>
  <c r="AC55" i="2"/>
  <c r="AC70" i="2" s="1"/>
  <c r="AI31" i="2"/>
  <c r="D12" i="1" l="1"/>
  <c r="D13" i="1" s="1"/>
  <c r="D14" i="1" s="1"/>
  <c r="E11" i="1"/>
  <c r="P56" i="2"/>
  <c r="AA72" i="2"/>
  <c r="AA70" i="2"/>
  <c r="E72" i="2"/>
  <c r="E70" i="2"/>
  <c r="F72" i="2"/>
  <c r="F70" i="2"/>
  <c r="J56" i="2"/>
  <c r="J70" i="2"/>
  <c r="AE72" i="2"/>
  <c r="AE70" i="2"/>
  <c r="AD72" i="2"/>
  <c r="AD70" i="2"/>
  <c r="AB72" i="2"/>
  <c r="AB70" i="2"/>
  <c r="X72" i="2"/>
  <c r="X70" i="2"/>
  <c r="Z72" i="2"/>
  <c r="Z70" i="2"/>
  <c r="Q72" i="2"/>
  <c r="Q70" i="2"/>
  <c r="O72" i="2"/>
  <c r="O70" i="2"/>
  <c r="L72" i="2"/>
  <c r="L70" i="2"/>
  <c r="T72" i="2"/>
  <c r="T70" i="2"/>
  <c r="S72" i="2"/>
  <c r="S70" i="2"/>
  <c r="K72" i="2"/>
  <c r="K70" i="2"/>
  <c r="Y72" i="2"/>
  <c r="Y70" i="2"/>
  <c r="I72" i="2"/>
  <c r="I70" i="2"/>
  <c r="H72" i="2"/>
  <c r="V72" i="2"/>
  <c r="M72" i="2"/>
  <c r="U72" i="2"/>
  <c r="R56" i="2"/>
  <c r="R72" i="2"/>
  <c r="G72" i="2"/>
  <c r="AF72" i="2"/>
  <c r="P72" i="2"/>
  <c r="J72" i="2"/>
  <c r="W72" i="2"/>
  <c r="AG72" i="2"/>
  <c r="N72" i="2"/>
  <c r="AC72" i="2"/>
  <c r="AF56" i="2"/>
  <c r="G56" i="2"/>
  <c r="M56" i="2"/>
  <c r="U56" i="2"/>
  <c r="Y56" i="2"/>
  <c r="I56" i="2"/>
  <c r="AA56" i="2"/>
  <c r="E56" i="2"/>
  <c r="Z56" i="2"/>
  <c r="AE56" i="2"/>
  <c r="AD56" i="2"/>
  <c r="AB56" i="2"/>
  <c r="Q56" i="2"/>
  <c r="O56" i="2"/>
  <c r="F56" i="2"/>
  <c r="T56" i="2"/>
  <c r="H56" i="2"/>
  <c r="L56" i="2"/>
  <c r="AG56" i="2"/>
  <c r="X56" i="2"/>
  <c r="N56" i="2"/>
  <c r="S56" i="2"/>
  <c r="V56" i="2"/>
  <c r="K56" i="2"/>
  <c r="AC56" i="2"/>
  <c r="W56" i="2"/>
  <c r="D58" i="2"/>
  <c r="E12" i="1" l="1"/>
  <c r="E14" i="1"/>
  <c r="D15" i="1"/>
  <c r="D16" i="1" s="1"/>
  <c r="D17" i="1" s="1"/>
  <c r="D59" i="2"/>
  <c r="D61" i="2"/>
  <c r="D65" i="2"/>
  <c r="Q65" i="2" s="1"/>
  <c r="AH58" i="2"/>
  <c r="AH59" i="2" s="1"/>
  <c r="AB58" i="2"/>
  <c r="AB59" i="2" s="1"/>
  <c r="V58" i="2"/>
  <c r="V59" i="2" s="1"/>
  <c r="P58" i="2"/>
  <c r="P59" i="2" s="1"/>
  <c r="J58" i="2"/>
  <c r="J59" i="2" s="1"/>
  <c r="M58" i="2"/>
  <c r="M59" i="2" s="1"/>
  <c r="R58" i="2"/>
  <c r="R59" i="2" s="1"/>
  <c r="AG58" i="2"/>
  <c r="AG59" i="2" s="1"/>
  <c r="AA58" i="2"/>
  <c r="AA59" i="2" s="1"/>
  <c r="U58" i="2"/>
  <c r="U59" i="2" s="1"/>
  <c r="O58" i="2"/>
  <c r="O59" i="2" s="1"/>
  <c r="I58" i="2"/>
  <c r="I59" i="2" s="1"/>
  <c r="X58" i="2"/>
  <c r="X59" i="2" s="1"/>
  <c r="AF58" i="2"/>
  <c r="AF59" i="2" s="1"/>
  <c r="Z58" i="2"/>
  <c r="Z59" i="2" s="1"/>
  <c r="T58" i="2"/>
  <c r="T59" i="2" s="1"/>
  <c r="N58" i="2"/>
  <c r="N59" i="2" s="1"/>
  <c r="H58" i="2"/>
  <c r="H59" i="2" s="1"/>
  <c r="G58" i="2"/>
  <c r="G59" i="2" s="1"/>
  <c r="L58" i="2"/>
  <c r="L59" i="2" s="1"/>
  <c r="AE58" i="2"/>
  <c r="AE59" i="2" s="1"/>
  <c r="Y58" i="2"/>
  <c r="Y59" i="2" s="1"/>
  <c r="S58" i="2"/>
  <c r="S59" i="2" s="1"/>
  <c r="AD58" i="2"/>
  <c r="AD59" i="2" s="1"/>
  <c r="AC58" i="2"/>
  <c r="AC59" i="2" s="1"/>
  <c r="W58" i="2"/>
  <c r="W59" i="2" s="1"/>
  <c r="Q58" i="2"/>
  <c r="Q59" i="2" s="1"/>
  <c r="K58" i="2"/>
  <c r="K59" i="2" s="1"/>
  <c r="E58" i="2"/>
  <c r="E59" i="2" s="1"/>
  <c r="F58" i="2"/>
  <c r="F59" i="2" s="1"/>
  <c r="E15" i="1" l="1"/>
  <c r="AA65" i="2"/>
  <c r="R65" i="2"/>
  <c r="AE65" i="2"/>
  <c r="AF65" i="2"/>
  <c r="U65" i="2"/>
  <c r="T65" i="2"/>
  <c r="Z65" i="2"/>
  <c r="K65" i="2"/>
  <c r="N65" i="2"/>
  <c r="I65" i="2"/>
  <c r="E65" i="2"/>
  <c r="Y65" i="2"/>
  <c r="J65" i="2"/>
  <c r="P65" i="2"/>
  <c r="AH65" i="2"/>
  <c r="F65" i="2"/>
  <c r="AG65" i="2"/>
  <c r="AC65" i="2"/>
  <c r="G65" i="2"/>
  <c r="D62" i="2"/>
  <c r="D66" i="2"/>
  <c r="P66" i="2" s="1"/>
  <c r="H65" i="2"/>
  <c r="W65" i="2"/>
  <c r="L65" i="2"/>
  <c r="M65" i="2"/>
  <c r="AD65" i="2"/>
  <c r="AB65" i="2"/>
  <c r="V65" i="2"/>
  <c r="O65" i="2"/>
  <c r="S65" i="2"/>
  <c r="X65" i="2"/>
  <c r="AH61" i="2"/>
  <c r="AH62" i="2" s="1"/>
  <c r="P61" i="2"/>
  <c r="P62" i="2" s="1"/>
  <c r="U61" i="2"/>
  <c r="U62" i="2" s="1"/>
  <c r="AG61" i="2"/>
  <c r="AG62" i="2" s="1"/>
  <c r="AF61" i="2"/>
  <c r="AF62" i="2" s="1"/>
  <c r="Z61" i="2"/>
  <c r="Z62" i="2" s="1"/>
  <c r="T61" i="2"/>
  <c r="T62" i="2" s="1"/>
  <c r="N61" i="2"/>
  <c r="N62" i="2" s="1"/>
  <c r="H61" i="2"/>
  <c r="H62" i="2" s="1"/>
  <c r="V61" i="2"/>
  <c r="V62" i="2" s="1"/>
  <c r="I61" i="2"/>
  <c r="I62" i="2" s="1"/>
  <c r="AE61" i="2"/>
  <c r="AE62" i="2" s="1"/>
  <c r="Y61" i="2"/>
  <c r="Y62" i="2" s="1"/>
  <c r="S61" i="2"/>
  <c r="S62" i="2" s="1"/>
  <c r="M61" i="2"/>
  <c r="M62" i="2" s="1"/>
  <c r="G61" i="2"/>
  <c r="G62" i="2" s="1"/>
  <c r="AD61" i="2"/>
  <c r="AD62" i="2" s="1"/>
  <c r="X61" i="2"/>
  <c r="X62" i="2" s="1"/>
  <c r="R61" i="2"/>
  <c r="R62" i="2" s="1"/>
  <c r="L61" i="2"/>
  <c r="L62" i="2" s="1"/>
  <c r="F61" i="2"/>
  <c r="F62" i="2" s="1"/>
  <c r="AC61" i="2"/>
  <c r="AC62" i="2" s="1"/>
  <c r="W61" i="2"/>
  <c r="W62" i="2" s="1"/>
  <c r="K61" i="2"/>
  <c r="K62" i="2" s="1"/>
  <c r="E61" i="2"/>
  <c r="E62" i="2" s="1"/>
  <c r="AB61" i="2"/>
  <c r="AB62" i="2" s="1"/>
  <c r="J61" i="2"/>
  <c r="J62" i="2" s="1"/>
  <c r="AA61" i="2"/>
  <c r="AA62" i="2" s="1"/>
  <c r="O61" i="2"/>
  <c r="O62" i="2" s="1"/>
  <c r="Q61" i="2"/>
  <c r="Q62" i="2" s="1"/>
  <c r="AH66" i="2" l="1"/>
  <c r="H66" i="2"/>
  <c r="U66" i="2"/>
  <c r="F66" i="2"/>
  <c r="Z66" i="2"/>
  <c r="AE66" i="2"/>
  <c r="AF66" i="2"/>
  <c r="R66" i="2"/>
  <c r="Y66" i="2"/>
  <c r="AC66" i="2"/>
  <c r="W66" i="2"/>
  <c r="O66" i="2"/>
  <c r="AB66" i="2"/>
  <c r="V66" i="2"/>
  <c r="AD66" i="2"/>
  <c r="X66" i="2"/>
  <c r="AA66" i="2"/>
  <c r="Q66" i="2"/>
  <c r="I66" i="2"/>
  <c r="S66" i="2"/>
  <c r="K66" i="2"/>
  <c r="T66" i="2"/>
  <c r="M66" i="2"/>
  <c r="E66" i="2"/>
  <c r="N66" i="2"/>
  <c r="G66" i="2"/>
  <c r="J66" i="2"/>
  <c r="L66" i="2"/>
  <c r="AG66" i="2"/>
  <c r="E16" i="1" l="1"/>
  <c r="D9" i="2" l="1"/>
  <c r="D11" i="2" s="1"/>
  <c r="E15" i="2" a="1"/>
  <c r="E15" i="2" s="1"/>
  <c r="E16" i="2" s="1" a="1"/>
  <c r="E16" i="2" s="1"/>
  <c r="E17" i="2" s="1" a="1"/>
  <c r="E17" i="2" s="1"/>
  <c r="E18" i="2" s="1" a="1"/>
  <c r="E18" i="2" s="1"/>
  <c r="E19" i="2" s="1" a="1"/>
  <c r="E19" i="2" s="1"/>
  <c r="E20" i="2" s="1" a="1"/>
  <c r="E20" i="2" s="1"/>
  <c r="E21" i="2" s="1" a="1"/>
  <c r="E21" i="2" s="1"/>
  <c r="E22" i="2" s="1" a="1"/>
  <c r="E22" i="2" s="1"/>
  <c r="E23" i="2" s="1" a="1"/>
  <c r="E23" i="2" s="1"/>
  <c r="F20" i="2" l="1"/>
  <c r="C37" i="2" s="1"/>
  <c r="AB37" i="2" s="1"/>
  <c r="F19" i="2"/>
  <c r="C36" i="2" s="1"/>
  <c r="E36" i="2" s="1"/>
  <c r="F17" i="2"/>
  <c r="C34" i="2" s="1"/>
  <c r="E34" i="2" s="1"/>
  <c r="F18" i="2"/>
  <c r="C35" i="2" s="1"/>
  <c r="AB35" i="2" s="1"/>
  <c r="F22" i="2"/>
  <c r="C39" i="2" s="1"/>
  <c r="C51" i="2" s="1"/>
  <c r="D51" i="2" s="1"/>
  <c r="F16" i="2"/>
  <c r="C33" i="2" s="1"/>
  <c r="M33" i="2" s="1"/>
  <c r="F15" i="2"/>
  <c r="C32" i="2" s="1"/>
  <c r="C44" i="2" s="1"/>
  <c r="D44" i="2" s="1"/>
  <c r="F21" i="2"/>
  <c r="C38" i="2" s="1"/>
  <c r="D38" i="2" s="1"/>
  <c r="F23" i="2"/>
  <c r="C40" i="2" s="1"/>
  <c r="V40" i="2" s="1"/>
  <c r="D33" i="2"/>
  <c r="J34" i="2"/>
  <c r="Y36" i="2"/>
  <c r="J36" i="2"/>
  <c r="F36" i="2"/>
  <c r="M36" i="2"/>
  <c r="AI36" i="2"/>
  <c r="AH37" i="2"/>
  <c r="C49" i="2"/>
  <c r="D49" i="2" s="1"/>
  <c r="I37" i="2"/>
  <c r="D37" i="2"/>
  <c r="S37" i="2"/>
  <c r="O37" i="2"/>
  <c r="R37" i="2"/>
  <c r="E37" i="2"/>
  <c r="U37" i="2"/>
  <c r="AG37" i="2"/>
  <c r="Z37" i="2"/>
  <c r="AA37" i="2"/>
  <c r="M37" i="2"/>
  <c r="X37" i="2"/>
  <c r="AE37" i="2"/>
  <c r="AI37" i="2"/>
  <c r="AH49" i="2" s="1"/>
  <c r="Q37" i="2"/>
  <c r="V37" i="2"/>
  <c r="H37" i="2"/>
  <c r="K37" i="2"/>
  <c r="J37" i="2"/>
  <c r="N37" i="2"/>
  <c r="P37" i="2"/>
  <c r="W37" i="2"/>
  <c r="AD37" i="2"/>
  <c r="S36" i="2" l="1"/>
  <c r="I49" i="2"/>
  <c r="N36" i="2"/>
  <c r="W36" i="2"/>
  <c r="C48" i="2"/>
  <c r="D48" i="2" s="1"/>
  <c r="F37" i="2"/>
  <c r="AF37" i="2"/>
  <c r="T37" i="2"/>
  <c r="AC37" i="2"/>
  <c r="AB49" i="2" s="1"/>
  <c r="L37" i="2"/>
  <c r="G37" i="2"/>
  <c r="Y37" i="2"/>
  <c r="L36" i="2"/>
  <c r="L48" i="2" s="1"/>
  <c r="P36" i="2"/>
  <c r="T36" i="2"/>
  <c r="AE36" i="2"/>
  <c r="O36" i="2"/>
  <c r="X36" i="2"/>
  <c r="X48" i="2" s="1"/>
  <c r="AC36" i="2"/>
  <c r="Z36" i="2"/>
  <c r="Y48" i="2" s="1"/>
  <c r="T32" i="2"/>
  <c r="Y34" i="2"/>
  <c r="V49" i="2"/>
  <c r="AF34" i="2"/>
  <c r="Z32" i="2"/>
  <c r="G35" i="2"/>
  <c r="M48" i="2"/>
  <c r="AE34" i="2"/>
  <c r="AI32" i="2"/>
  <c r="V34" i="2"/>
  <c r="AI34" i="2"/>
  <c r="L34" i="2"/>
  <c r="U36" i="2"/>
  <c r="T48" i="2" s="1"/>
  <c r="AD36" i="2"/>
  <c r="G36" i="2"/>
  <c r="F48" i="2" s="1"/>
  <c r="AH36" i="2"/>
  <c r="AH48" i="2" s="1"/>
  <c r="I36" i="2"/>
  <c r="I48" i="2" s="1"/>
  <c r="K36" i="2"/>
  <c r="J48" i="2" s="1"/>
  <c r="R36" i="2"/>
  <c r="R48" i="2" s="1"/>
  <c r="D36" i="2"/>
  <c r="N32" i="2"/>
  <c r="P32" i="2"/>
  <c r="U34" i="2"/>
  <c r="N34" i="2"/>
  <c r="O34" i="2"/>
  <c r="R34" i="2"/>
  <c r="Q36" i="2"/>
  <c r="AG36" i="2"/>
  <c r="V36" i="2"/>
  <c r="AA36" i="2"/>
  <c r="H36" i="2"/>
  <c r="AF36" i="2"/>
  <c r="AE48" i="2" s="1"/>
  <c r="AB36" i="2"/>
  <c r="AH32" i="2"/>
  <c r="R32" i="2"/>
  <c r="AG34" i="2"/>
  <c r="X34" i="2"/>
  <c r="X46" i="2" s="1"/>
  <c r="P34" i="2"/>
  <c r="C46" i="2"/>
  <c r="D46" i="2" s="1"/>
  <c r="F35" i="2"/>
  <c r="AE32" i="2"/>
  <c r="D32" i="2"/>
  <c r="W35" i="2"/>
  <c r="G34" i="2"/>
  <c r="Q34" i="2"/>
  <c r="S34" i="2"/>
  <c r="R46" i="2" s="1"/>
  <c r="T34" i="2"/>
  <c r="R39" i="2"/>
  <c r="AH39" i="2"/>
  <c r="N39" i="2"/>
  <c r="S39" i="2"/>
  <c r="U33" i="2"/>
  <c r="H35" i="2"/>
  <c r="V35" i="2"/>
  <c r="X35" i="2"/>
  <c r="M32" i="2"/>
  <c r="F32" i="2"/>
  <c r="L32" i="2"/>
  <c r="T35" i="2"/>
  <c r="O35" i="2"/>
  <c r="AF35" i="2"/>
  <c r="Z34" i="2"/>
  <c r="H34" i="2"/>
  <c r="F34" i="2"/>
  <c r="E46" i="2" s="1"/>
  <c r="AB34" i="2"/>
  <c r="AC34" i="2"/>
  <c r="D34" i="2"/>
  <c r="J35" i="2"/>
  <c r="M35" i="2"/>
  <c r="Q35" i="2"/>
  <c r="I33" i="2"/>
  <c r="J39" i="2"/>
  <c r="X39" i="2"/>
  <c r="AB33" i="2"/>
  <c r="J33" i="2"/>
  <c r="I45" i="2" s="1"/>
  <c r="U39" i="2"/>
  <c r="T39" i="2"/>
  <c r="E39" i="2"/>
  <c r="AA35" i="2"/>
  <c r="AA47" i="2" s="1"/>
  <c r="P35" i="2"/>
  <c r="O47" i="2" s="1"/>
  <c r="C47" i="2"/>
  <c r="D47" i="2" s="1"/>
  <c r="Y35" i="2"/>
  <c r="O33" i="2"/>
  <c r="H33" i="2"/>
  <c r="F39" i="2"/>
  <c r="AB39" i="2"/>
  <c r="AD39" i="2"/>
  <c r="O39" i="2"/>
  <c r="G39" i="2"/>
  <c r="H39" i="2"/>
  <c r="AI39" i="2"/>
  <c r="AG39" i="2"/>
  <c r="AA39" i="2"/>
  <c r="K39" i="2"/>
  <c r="W39" i="2"/>
  <c r="V39" i="2"/>
  <c r="U51" i="2" s="1"/>
  <c r="D39" i="2"/>
  <c r="AC32" i="2"/>
  <c r="Q32" i="2"/>
  <c r="AB32" i="2"/>
  <c r="AA32" i="2"/>
  <c r="Z35" i="2"/>
  <c r="Y47" i="2" s="1"/>
  <c r="S35" i="2"/>
  <c r="S47" i="2" s="1"/>
  <c r="I35" i="2"/>
  <c r="AI35" i="2"/>
  <c r="AC35" i="2"/>
  <c r="AB47" i="2" s="1"/>
  <c r="U35" i="2"/>
  <c r="N35" i="2"/>
  <c r="N47" i="2" s="1"/>
  <c r="AE35" i="2"/>
  <c r="D35" i="2"/>
  <c r="AD34" i="2"/>
  <c r="I34" i="2"/>
  <c r="I46" i="2" s="1"/>
  <c r="AA34" i="2"/>
  <c r="M34" i="2"/>
  <c r="AH34" i="2"/>
  <c r="K34" i="2"/>
  <c r="J46" i="2" s="1"/>
  <c r="W34" i="2"/>
  <c r="P39" i="2"/>
  <c r="L39" i="2"/>
  <c r="AC39" i="2"/>
  <c r="Y39" i="2"/>
  <c r="X51" i="2" s="1"/>
  <c r="I39" i="2"/>
  <c r="M39" i="2"/>
  <c r="AE39" i="2"/>
  <c r="Z39" i="2"/>
  <c r="Y51" i="2" s="1"/>
  <c r="AF39" i="2"/>
  <c r="Q39" i="2"/>
  <c r="P38" i="2"/>
  <c r="AG35" i="2"/>
  <c r="E35" i="2"/>
  <c r="R35" i="2"/>
  <c r="AD35" i="2"/>
  <c r="AH35" i="2"/>
  <c r="K35" i="2"/>
  <c r="L35" i="2"/>
  <c r="AH33" i="2"/>
  <c r="V33" i="2"/>
  <c r="K33" i="2"/>
  <c r="L33" i="2"/>
  <c r="Y33" i="2"/>
  <c r="E33" i="2"/>
  <c r="Z33" i="2"/>
  <c r="AE33" i="2"/>
  <c r="T33" i="2"/>
  <c r="AI33" i="2"/>
  <c r="AC33" i="2"/>
  <c r="AB45" i="2" s="1"/>
  <c r="C45" i="2"/>
  <c r="D45" i="2" s="1"/>
  <c r="L38" i="2"/>
  <c r="AA33" i="2"/>
  <c r="F33" i="2"/>
  <c r="AG33" i="2"/>
  <c r="N33" i="2"/>
  <c r="AF33" i="2"/>
  <c r="S33" i="2"/>
  <c r="I38" i="2"/>
  <c r="V38" i="2"/>
  <c r="AC38" i="2"/>
  <c r="AB38" i="2"/>
  <c r="AF40" i="2"/>
  <c r="R49" i="2"/>
  <c r="N38" i="2"/>
  <c r="H38" i="2"/>
  <c r="C50" i="2"/>
  <c r="D50" i="2" s="1"/>
  <c r="Y40" i="2"/>
  <c r="S38" i="2"/>
  <c r="Y38" i="2"/>
  <c r="M38" i="2"/>
  <c r="T38" i="2"/>
  <c r="R40" i="2"/>
  <c r="Q38" i="2"/>
  <c r="R38" i="2"/>
  <c r="AF38" i="2"/>
  <c r="AD38" i="2"/>
  <c r="AC50" i="2" s="1"/>
  <c r="AD40" i="2"/>
  <c r="Z38" i="2"/>
  <c r="AH38" i="2"/>
  <c r="X38" i="2"/>
  <c r="AI38" i="2"/>
  <c r="J38" i="2"/>
  <c r="I50" i="2" s="1"/>
  <c r="K38" i="2"/>
  <c r="AG38" i="2"/>
  <c r="G38" i="2"/>
  <c r="G50" i="2" s="1"/>
  <c r="N40" i="2"/>
  <c r="G40" i="2"/>
  <c r="AI40" i="2"/>
  <c r="K40" i="2"/>
  <c r="L40" i="2"/>
  <c r="J40" i="2"/>
  <c r="M40" i="2"/>
  <c r="P40" i="2"/>
  <c r="AE38" i="2"/>
  <c r="W38" i="2"/>
  <c r="F38" i="2"/>
  <c r="AA38" i="2"/>
  <c r="O38" i="2"/>
  <c r="U38" i="2"/>
  <c r="U50" i="2" s="1"/>
  <c r="E38" i="2"/>
  <c r="W40" i="2"/>
  <c r="V52" i="2" s="1"/>
  <c r="O40" i="2"/>
  <c r="AE40" i="2"/>
  <c r="C52" i="2"/>
  <c r="D52" i="2" s="1"/>
  <c r="T49" i="2"/>
  <c r="AD32" i="2"/>
  <c r="I32" i="2"/>
  <c r="Y32" i="2"/>
  <c r="V32" i="2"/>
  <c r="G32" i="2"/>
  <c r="H32" i="2"/>
  <c r="U32" i="2"/>
  <c r="J32" i="2"/>
  <c r="Q40" i="2"/>
  <c r="I40" i="2"/>
  <c r="X40" i="2"/>
  <c r="AA40" i="2"/>
  <c r="AB40" i="2"/>
  <c r="AG40" i="2"/>
  <c r="H40" i="2"/>
  <c r="E40" i="2"/>
  <c r="D40" i="2"/>
  <c r="Q33" i="2"/>
  <c r="AD33" i="2"/>
  <c r="G33" i="2"/>
  <c r="X33" i="2"/>
  <c r="W33" i="2"/>
  <c r="P33" i="2"/>
  <c r="R33" i="2"/>
  <c r="AG32" i="2"/>
  <c r="K32" i="2"/>
  <c r="AF32" i="2"/>
  <c r="S32" i="2"/>
  <c r="X32" i="2"/>
  <c r="W32" i="2"/>
  <c r="E32" i="2"/>
  <c r="O32" i="2"/>
  <c r="T40" i="2"/>
  <c r="S40" i="2"/>
  <c r="Z40" i="2"/>
  <c r="F40" i="2"/>
  <c r="AC40" i="2"/>
  <c r="AH40" i="2"/>
  <c r="U40" i="2"/>
  <c r="U52" i="2" s="1"/>
  <c r="Q49" i="2"/>
  <c r="S49" i="2"/>
  <c r="M49" i="2"/>
  <c r="U49" i="2"/>
  <c r="Z49" i="2"/>
  <c r="AE49" i="2"/>
  <c r="O49" i="2"/>
  <c r="G49" i="2"/>
  <c r="K49" i="2"/>
  <c r="X49" i="2"/>
  <c r="L49" i="2"/>
  <c r="AF49" i="2"/>
  <c r="AG49" i="2"/>
  <c r="AA49" i="2"/>
  <c r="N48" i="2"/>
  <c r="AD49" i="2"/>
  <c r="N49" i="2"/>
  <c r="H49" i="2"/>
  <c r="E48" i="2"/>
  <c r="S48" i="2"/>
  <c r="J49" i="2"/>
  <c r="P49" i="2"/>
  <c r="W49" i="2"/>
  <c r="Y49" i="2"/>
  <c r="O48" i="2" l="1"/>
  <c r="W48" i="2"/>
  <c r="V48" i="2"/>
  <c r="T44" i="2"/>
  <c r="Y44" i="2"/>
  <c r="Z44" i="2"/>
  <c r="F49" i="2"/>
  <c r="AC49" i="2"/>
  <c r="E49" i="2"/>
  <c r="P48" i="2"/>
  <c r="Y46" i="2"/>
  <c r="Z48" i="2"/>
  <c r="G48" i="2"/>
  <c r="AC48" i="2"/>
  <c r="G47" i="2"/>
  <c r="P46" i="2"/>
  <c r="K48" i="2"/>
  <c r="F47" i="2"/>
  <c r="L51" i="2"/>
  <c r="AG47" i="2"/>
  <c r="AA48" i="2"/>
  <c r="AB48" i="2"/>
  <c r="U48" i="2"/>
  <c r="AD44" i="2"/>
  <c r="AH51" i="2"/>
  <c r="R51" i="2"/>
  <c r="N44" i="2"/>
  <c r="E47" i="2"/>
  <c r="M46" i="2"/>
  <c r="N45" i="2"/>
  <c r="AD51" i="2"/>
  <c r="H47" i="2"/>
  <c r="AG51" i="2"/>
  <c r="H45" i="2"/>
  <c r="M44" i="2"/>
  <c r="Q51" i="2"/>
  <c r="AF46" i="2"/>
  <c r="N46" i="2"/>
  <c r="AE46" i="2"/>
  <c r="R44" i="2"/>
  <c r="X47" i="2"/>
  <c r="V47" i="2"/>
  <c r="O46" i="2"/>
  <c r="AH44" i="2"/>
  <c r="Q46" i="2"/>
  <c r="AG48" i="2"/>
  <c r="U46" i="2"/>
  <c r="Q48" i="2"/>
  <c r="K44" i="2"/>
  <c r="H48" i="2"/>
  <c r="AH46" i="2"/>
  <c r="AD46" i="2"/>
  <c r="AF48" i="2"/>
  <c r="AE44" i="2"/>
  <c r="AA45" i="2"/>
  <c r="W46" i="2"/>
  <c r="Z46" i="2"/>
  <c r="S51" i="2"/>
  <c r="S46" i="2"/>
  <c r="W47" i="2"/>
  <c r="AD48" i="2"/>
  <c r="P44" i="2"/>
  <c r="T46" i="2"/>
  <c r="F51" i="2"/>
  <c r="M51" i="2"/>
  <c r="AG45" i="2"/>
  <c r="I47" i="2"/>
  <c r="F46" i="2"/>
  <c r="AF47" i="2"/>
  <c r="N51" i="2"/>
  <c r="X45" i="2"/>
  <c r="U47" i="2"/>
  <c r="Q44" i="2"/>
  <c r="M47" i="2"/>
  <c r="G45" i="2"/>
  <c r="P50" i="2"/>
  <c r="H50" i="2"/>
  <c r="S45" i="2"/>
  <c r="Y45" i="2"/>
  <c r="J45" i="2"/>
  <c r="J47" i="2"/>
  <c r="AE51" i="2"/>
  <c r="I51" i="2"/>
  <c r="O51" i="2"/>
  <c r="AB44" i="2"/>
  <c r="J51" i="2"/>
  <c r="G51" i="2"/>
  <c r="AA51" i="2"/>
  <c r="H46" i="2"/>
  <c r="T45" i="2"/>
  <c r="K46" i="2"/>
  <c r="F44" i="2"/>
  <c r="AG46" i="2"/>
  <c r="E44" i="2"/>
  <c r="O45" i="2"/>
  <c r="AF50" i="2"/>
  <c r="S50" i="2"/>
  <c r="AF45" i="2"/>
  <c r="AH45" i="2"/>
  <c r="AE47" i="2"/>
  <c r="P47" i="2"/>
  <c r="AB46" i="2"/>
  <c r="L44" i="2"/>
  <c r="U45" i="2"/>
  <c r="P51" i="2"/>
  <c r="M45" i="2"/>
  <c r="F52" i="2"/>
  <c r="Z52" i="2"/>
  <c r="T50" i="2"/>
  <c r="G46" i="2"/>
  <c r="AF51" i="2"/>
  <c r="K50" i="2"/>
  <c r="AH47" i="2"/>
  <c r="Z51" i="2"/>
  <c r="E51" i="2"/>
  <c r="V46" i="2"/>
  <c r="AD47" i="2"/>
  <c r="K52" i="2"/>
  <c r="Q47" i="2"/>
  <c r="AC46" i="2"/>
  <c r="V51" i="2"/>
  <c r="AA44" i="2"/>
  <c r="T51" i="2"/>
  <c r="Q52" i="2"/>
  <c r="AB51" i="2"/>
  <c r="Z47" i="2"/>
  <c r="Y52" i="2"/>
  <c r="AA46" i="2"/>
  <c r="AC47" i="2"/>
  <c r="L46" i="2"/>
  <c r="V45" i="2"/>
  <c r="AH50" i="2"/>
  <c r="X50" i="2"/>
  <c r="E45" i="2"/>
  <c r="K45" i="2"/>
  <c r="K47" i="2"/>
  <c r="K51" i="2"/>
  <c r="R47" i="2"/>
  <c r="AC51" i="2"/>
  <c r="L47" i="2"/>
  <c r="T47" i="2"/>
  <c r="W50" i="2"/>
  <c r="AE45" i="2"/>
  <c r="H51" i="2"/>
  <c r="AC45" i="2"/>
  <c r="G52" i="2"/>
  <c r="W52" i="2"/>
  <c r="N50" i="2"/>
  <c r="AD50" i="2"/>
  <c r="L50" i="2"/>
  <c r="AA50" i="2"/>
  <c r="L45" i="2"/>
  <c r="W51" i="2"/>
  <c r="R45" i="2"/>
  <c r="J44" i="2"/>
  <c r="AD52" i="2"/>
  <c r="Z45" i="2"/>
  <c r="P52" i="2"/>
  <c r="J50" i="2"/>
  <c r="R52" i="2"/>
  <c r="M52" i="2"/>
  <c r="Z50" i="2"/>
  <c r="X44" i="2"/>
  <c r="N52" i="2"/>
  <c r="L52" i="2"/>
  <c r="AH52" i="2"/>
  <c r="AB50" i="2"/>
  <c r="AC44" i="2"/>
  <c r="O44" i="2"/>
  <c r="AF52" i="2"/>
  <c r="M50" i="2"/>
  <c r="O52" i="2"/>
  <c r="AD45" i="2"/>
  <c r="O50" i="2"/>
  <c r="V44" i="2"/>
  <c r="R50" i="2"/>
  <c r="Q50" i="2"/>
  <c r="F50" i="2"/>
  <c r="X52" i="2"/>
  <c r="AA52" i="2"/>
  <c r="Y50" i="2"/>
  <c r="AE50" i="2"/>
  <c r="AC52" i="2"/>
  <c r="J52" i="2"/>
  <c r="V50" i="2"/>
  <c r="AE52" i="2"/>
  <c r="F45" i="2"/>
  <c r="S52" i="2"/>
  <c r="W44" i="2"/>
  <c r="AF44" i="2"/>
  <c r="P45" i="2"/>
  <c r="H52" i="2"/>
  <c r="G44" i="2"/>
  <c r="H44" i="2"/>
  <c r="AG50" i="2"/>
  <c r="E52" i="2"/>
  <c r="E50" i="2"/>
  <c r="T52" i="2"/>
  <c r="AB52" i="2"/>
  <c r="S44" i="2"/>
  <c r="U44" i="2"/>
  <c r="I44" i="2"/>
  <c r="AG44" i="2"/>
  <c r="AG52" i="2"/>
  <c r="W45" i="2"/>
  <c r="Q45" i="2"/>
  <c r="I52" i="2"/>
</calcChain>
</file>

<file path=xl/sharedStrings.xml><?xml version="1.0" encoding="utf-8"?>
<sst xmlns="http://schemas.openxmlformats.org/spreadsheetml/2006/main" count="32" uniqueCount="32">
  <si>
    <t>Activity</t>
  </si>
  <si>
    <t>Start</t>
  </si>
  <si>
    <t>Window</t>
  </si>
  <si>
    <t>Offset</t>
  </si>
  <si>
    <t>Calc Window Start</t>
  </si>
  <si>
    <t>Id</t>
  </si>
  <si>
    <t>Series</t>
  </si>
  <si>
    <t>Activity Id</t>
  </si>
  <si>
    <t>Position</t>
  </si>
  <si>
    <t>*** This sheet should remain hidden ***</t>
  </si>
  <si>
    <t>Today:</t>
  </si>
  <si>
    <t>Current Day</t>
  </si>
  <si>
    <t>Window Activities:</t>
  </si>
  <si>
    <t>ACTIVITY</t>
  </si>
  <si>
    <t>START</t>
  </si>
  <si>
    <t>END</t>
  </si>
  <si>
    <t>NOTES</t>
  </si>
  <si>
    <t>PROJECT TIMELINE</t>
  </si>
  <si>
    <t>Project Start</t>
  </si>
  <si>
    <t>Milestone 1</t>
  </si>
  <si>
    <t>Milestone 2</t>
  </si>
  <si>
    <t>Milestone 3</t>
  </si>
  <si>
    <t>Milestone 4</t>
  </si>
  <si>
    <t>Milestone 5</t>
  </si>
  <si>
    <t>Milestone 6</t>
  </si>
  <si>
    <t>Milestone 7</t>
  </si>
  <si>
    <t>Milestone 8</t>
  </si>
  <si>
    <t>Milestone 9</t>
  </si>
  <si>
    <t>Milestone 10</t>
  </si>
  <si>
    <t>Project End</t>
  </si>
  <si>
    <t xml:space="preserve">ENTER START DATE: </t>
  </si>
  <si>
    <t># of rows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</si>
</sst>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yyyy"/>
  </numFmts>
  <fonts count="8" x14ac:knownFonts="1">
    <font>
      <sz val="11"/>
      <color theme="3"/>
      <name val="Calibri"/>
      <family val="2"/>
      <scheme val="minor"/>
    </font>
    <font>
      <sz val="11"/>
      <color theme="1"/>
      <name val="Calibri"/>
      <family val="2"/>
      <scheme val="minor"/>
    </font>
    <font>
      <sz val="11"/>
      <color theme="0"/>
      <name val="Calibri"/>
      <family val="2"/>
      <scheme val="minor"/>
    </font>
    <font>
      <sz val="12"/>
      <color theme="3"/>
      <name val="Calibri"/>
      <family val="2"/>
      <scheme val="major"/>
    </font>
    <font>
      <sz val="11"/>
      <color theme="3"/>
      <name val="Calibri"/>
      <family val="2"/>
      <scheme val="minor"/>
    </font>
    <font>
      <sz val="30"/>
      <color theme="0"/>
      <name val="Calibri"/>
      <family val="2"/>
      <scheme val="major"/>
    </font>
    <font>
      <b/>
      <sz val="15"/>
      <color theme="3"/>
      <name val="Calibri"/>
      <family val="2"/>
      <scheme val="major"/>
    </font>
    <font>
      <b/>
      <sz val="11"/>
      <color theme="3"/>
      <name val="Calibri"/>
      <family val="2"/>
      <scheme val="major"/>
    </font>
  </fonts>
  <fills count="12">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3" tint="0.39994506668294322"/>
        <bgColor indexed="64"/>
      </patternFill>
    </fill>
    <fill>
      <patternFill patternType="solid">
        <fgColor theme="3" tint="0.59996337778862885"/>
        <bgColor indexed="64"/>
      </patternFill>
    </fill>
    <fill>
      <patternFill patternType="solid">
        <fgColor theme="3" tint="0.79998168889431442"/>
        <bgColor indexed="64"/>
      </patternFill>
    </fill>
    <fill>
      <patternFill patternType="solid">
        <fgColor theme="6"/>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6" tint="0.79998168889431442"/>
        <bgColor indexed="64"/>
      </patternFill>
    </fill>
    <fill>
      <patternFill patternType="solid">
        <fgColor theme="8" tint="0.59996337778862885"/>
        <bgColor indexed="64"/>
      </patternFill>
    </fill>
  </fills>
  <borders count="3">
    <border>
      <left/>
      <right/>
      <top/>
      <bottom/>
      <diagonal/>
    </border>
    <border>
      <left/>
      <right/>
      <top/>
      <bottom style="thick">
        <color theme="4"/>
      </bottom>
      <diagonal/>
    </border>
    <border>
      <left/>
      <right/>
      <top/>
      <bottom style="thick">
        <color theme="4" tint="0.39994506668294322"/>
      </bottom>
      <diagonal/>
    </border>
  </borders>
  <cellStyleXfs count="14">
    <xf numFmtId="0" fontId="0" fillId="0" borderId="0">
      <alignment vertical="center"/>
    </xf>
    <xf numFmtId="0" fontId="5" fillId="3" borderId="1" applyNumberFormat="0" applyProtection="0">
      <alignment horizontal="left" vertical="center"/>
    </xf>
    <xf numFmtId="0" fontId="6" fillId="0" borderId="0" applyNumberFormat="0" applyFill="0" applyAlignment="0" applyProtection="0"/>
    <xf numFmtId="0" fontId="3" fillId="0" borderId="2" applyNumberFormat="0" applyFill="0" applyAlignment="0" applyProtection="0"/>
    <xf numFmtId="0" fontId="4" fillId="0" borderId="0" applyNumberFormat="0" applyFill="0" applyBorder="0" applyAlignment="0" applyProtection="0"/>
    <xf numFmtId="0" fontId="2" fillId="3"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2" fillId="8" borderId="0" applyNumberFormat="0" applyBorder="0" applyAlignment="0" applyProtection="0"/>
    <xf numFmtId="0" fontId="7" fillId="11" borderId="0" applyNumberFormat="0" applyAlignment="0" applyProtection="0"/>
  </cellStyleXfs>
  <cellXfs count="18">
    <xf numFmtId="0" fontId="0" fillId="0" borderId="0" xfId="0">
      <alignment vertical="center"/>
    </xf>
    <xf numFmtId="14" fontId="0" fillId="0" borderId="0" xfId="0" applyNumberFormat="1">
      <alignment vertical="center"/>
    </xf>
    <xf numFmtId="16" fontId="0" fillId="0" borderId="0" xfId="0" applyNumberFormat="1">
      <alignment vertical="center"/>
    </xf>
    <xf numFmtId="164" fontId="0" fillId="0" borderId="0" xfId="0" applyNumberFormat="1">
      <alignment vertical="center"/>
    </xf>
    <xf numFmtId="0" fontId="0" fillId="2" borderId="0" xfId="0" applyFill="1" applyProtection="1">
      <alignment vertical="center"/>
    </xf>
    <xf numFmtId="0" fontId="0" fillId="0" borderId="0" xfId="0" applyProtection="1">
      <alignment vertical="center"/>
    </xf>
    <xf numFmtId="0" fontId="0" fillId="0" borderId="0" xfId="0" applyFont="1" applyFill="1" applyBorder="1" applyProtection="1">
      <alignment vertical="center"/>
    </xf>
    <xf numFmtId="0" fontId="0" fillId="0" borderId="0" xfId="0" applyFont="1" applyFill="1" applyBorder="1" applyAlignment="1" applyProtection="1">
      <alignment horizontal="left" vertical="center" indent="1"/>
    </xf>
    <xf numFmtId="14" fontId="0" fillId="0" borderId="0" xfId="0" applyNumberFormat="1" applyFont="1" applyFill="1" applyBorder="1" applyAlignment="1" applyProtection="1">
      <alignment horizontal="left" vertical="center" indent="1"/>
    </xf>
    <xf numFmtId="0" fontId="0" fillId="0" borderId="0" xfId="0" applyFont="1" applyFill="1" applyBorder="1" applyAlignment="1" applyProtection="1">
      <alignment horizontal="left" vertical="center" wrapText="1" indent="1"/>
    </xf>
    <xf numFmtId="0" fontId="5" fillId="3" borderId="1" xfId="1">
      <alignment horizontal="left" vertical="center"/>
    </xf>
    <xf numFmtId="0" fontId="5" fillId="3" borderId="1" xfId="1" applyProtection="1">
      <alignment horizontal="left" vertical="center"/>
    </xf>
    <xf numFmtId="0" fontId="0" fillId="0" borderId="0" xfId="0" applyAlignment="1" applyProtection="1">
      <alignment vertical="center"/>
    </xf>
    <xf numFmtId="0" fontId="0" fillId="0" borderId="0" xfId="0" applyFill="1" applyAlignment="1" applyProtection="1">
      <alignment vertical="center"/>
    </xf>
    <xf numFmtId="0" fontId="6" fillId="0" borderId="0" xfId="2" applyFill="1" applyBorder="1" applyAlignment="1" applyProtection="1">
      <alignment horizontal="right" vertical="center"/>
    </xf>
    <xf numFmtId="14" fontId="7" fillId="11" borderId="0" xfId="13" applyNumberFormat="1" applyAlignment="1" applyProtection="1">
      <alignment horizontal="center" vertical="center"/>
    </xf>
    <xf numFmtId="0" fontId="0" fillId="0" borderId="0" xfId="3" applyFont="1" applyFill="1" applyBorder="1" applyAlignment="1" applyProtection="1">
      <alignment horizontal="left" vertical="center" indent="1"/>
    </xf>
    <xf numFmtId="0" fontId="3" fillId="0" borderId="2" xfId="3" applyAlignment="1" applyProtection="1">
      <alignment vertical="center"/>
    </xf>
  </cellXfs>
  <cellStyles count="14">
    <cellStyle name="20% - Accent3" xfId="6" builtinId="38" customBuiltin="1"/>
    <cellStyle name="20% - Accent4" xfId="10" builtinId="42" customBuiltin="1"/>
    <cellStyle name="40% - Accent3" xfId="7" builtinId="39" customBuiltin="1"/>
    <cellStyle name="40% - Accent4" xfId="11" builtinId="43" customBuiltin="1"/>
    <cellStyle name="60% - Accent3" xfId="8" builtinId="40" customBuiltin="1"/>
    <cellStyle name="60% - Accent4" xfId="12" builtinId="44" customBuiltin="1"/>
    <cellStyle name="Accent3" xfId="5" builtinId="37" customBuiltin="1"/>
    <cellStyle name="Accent4" xfId="9" builtinId="41" customBuiltin="1"/>
    <cellStyle name="Heading 1" xfId="2" builtinId="16" customBuiltin="1"/>
    <cellStyle name="Heading 2" xfId="13" builtinId="17" customBuiltin="1"/>
    <cellStyle name="Heading 3" xfId="3" builtinId="18" customBuiltin="1"/>
    <cellStyle name="Heading 4" xfId="4" builtinId="19" customBuiltin="1"/>
    <cellStyle name="Normal" xfId="0" builtinId="0" customBuiltin="1"/>
    <cellStyle name="Title" xfId="1" builtinId="15" customBuiltin="1"/>
  </cellStyles>
  <dxfs count="4">
    <dxf>
      <font>
        <color theme="3"/>
      </font>
      <fill>
        <patternFill>
          <bgColor theme="2"/>
        </patternFill>
      </fill>
    </dxf>
    <dxf>
      <font>
        <color theme="3"/>
      </font>
    </dxf>
    <dxf>
      <font>
        <b val="0"/>
        <i val="0"/>
        <color theme="0"/>
      </font>
      <fill>
        <patternFill patternType="solid">
          <fgColor theme="4"/>
          <bgColor theme="3"/>
        </patternFill>
      </fill>
      <border diagonalUp="0" diagonalDown="0">
        <left/>
        <right/>
        <top/>
        <bottom/>
        <vertical/>
        <horizontal/>
      </border>
    </dxf>
    <dxf>
      <font>
        <color theme="1"/>
      </font>
      <border diagonalUp="0" diagonalDown="0">
        <left/>
        <right/>
        <top/>
        <bottom/>
        <vertical style="thin">
          <color theme="3" tint="0.59996337778862885"/>
        </vertical>
        <horizontal/>
      </border>
    </dxf>
  </dxfs>
  <tableStyles count="1" defaultTableStyle="TableStyleMedium2" defaultPivotStyle="PivotStyleLight8">
    <tableStyle name="Project Timeline" pivot="0" count="4">
      <tableStyleElement type="wholeTable" dxfId="3"/>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1"/>
          <c:h val="1"/>
        </c:manualLayout>
      </c:layout>
      <c:lineChart>
        <c:grouping val="standard"/>
        <c:varyColors val="0"/>
        <c:ser>
          <c:idx val="0"/>
          <c:order val="0"/>
          <c:tx>
            <c:strRef>
              <c:f>calcs!$B$32</c:f>
              <c:strCache>
                <c:ptCount val="1"/>
                <c:pt idx="0">
                  <c:v>1</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calcs!$E$31:$AH$31</c:f>
              <c:numCache>
                <c:formatCode>dd-mm-yy</c:formatCode>
                <c:ptCount val="30"/>
                <c:pt idx="0">
                  <c:v>42889</c:v>
                </c:pt>
                <c:pt idx="1">
                  <c:v>42890</c:v>
                </c:pt>
                <c:pt idx="2">
                  <c:v>42891</c:v>
                </c:pt>
                <c:pt idx="3">
                  <c:v>42892</c:v>
                </c:pt>
                <c:pt idx="4">
                  <c:v>42893</c:v>
                </c:pt>
                <c:pt idx="5">
                  <c:v>42894</c:v>
                </c:pt>
                <c:pt idx="6">
                  <c:v>42895</c:v>
                </c:pt>
                <c:pt idx="7">
                  <c:v>42896</c:v>
                </c:pt>
                <c:pt idx="8">
                  <c:v>42897</c:v>
                </c:pt>
                <c:pt idx="9">
                  <c:v>42898</c:v>
                </c:pt>
                <c:pt idx="10">
                  <c:v>42899</c:v>
                </c:pt>
                <c:pt idx="11">
                  <c:v>42900</c:v>
                </c:pt>
                <c:pt idx="12">
                  <c:v>42901</c:v>
                </c:pt>
                <c:pt idx="13">
                  <c:v>42902</c:v>
                </c:pt>
                <c:pt idx="14">
                  <c:v>42903</c:v>
                </c:pt>
                <c:pt idx="15">
                  <c:v>42904</c:v>
                </c:pt>
                <c:pt idx="16">
                  <c:v>42905</c:v>
                </c:pt>
                <c:pt idx="17">
                  <c:v>42906</c:v>
                </c:pt>
                <c:pt idx="18">
                  <c:v>42907</c:v>
                </c:pt>
                <c:pt idx="19">
                  <c:v>42908</c:v>
                </c:pt>
                <c:pt idx="20">
                  <c:v>42909</c:v>
                </c:pt>
                <c:pt idx="21">
                  <c:v>42910</c:v>
                </c:pt>
                <c:pt idx="22">
                  <c:v>42911</c:v>
                </c:pt>
                <c:pt idx="23">
                  <c:v>42912</c:v>
                </c:pt>
                <c:pt idx="24">
                  <c:v>42913</c:v>
                </c:pt>
                <c:pt idx="25">
                  <c:v>42914</c:v>
                </c:pt>
                <c:pt idx="26">
                  <c:v>42915</c:v>
                </c:pt>
                <c:pt idx="27">
                  <c:v>42916</c:v>
                </c:pt>
                <c:pt idx="28">
                  <c:v>42917</c:v>
                </c:pt>
                <c:pt idx="29">
                  <c:v>42918</c:v>
                </c:pt>
              </c:numCache>
            </c:numRef>
          </c:cat>
          <c:val>
            <c:numRef>
              <c:f>calcs!$E$32:$AH$32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D9F5-4A80-B45A-1EC1F78D8AA5}"/>
            </c:ext>
          </c:extLst>
        </c:ser>
        <c:ser>
          <c:idx val="5"/>
          <c:order val="1"/>
          <c:tx>
            <c:strRef>
              <c:f>calcs!$D$44</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calcs!$E$44:$AH$44</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D9F5-4A80-B45A-1EC1F78D8AA5}"/>
            </c:ext>
          </c:extLst>
        </c:ser>
        <c:ser>
          <c:idx val="1"/>
          <c:order val="2"/>
          <c:tx>
            <c:strRef>
              <c:f>calcs!$B$33</c:f>
              <c:strCache>
                <c:ptCount val="1"/>
                <c:pt idx="0">
                  <c:v>2</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w="9525">
                <a:noFill/>
              </a:ln>
            </c:spPr>
          </c:marker>
          <c:cat>
            <c:numRef>
              <c:f>calcs!$E$31:$AH$31</c:f>
              <c:numCache>
                <c:formatCode>dd-mm-yy</c:formatCode>
                <c:ptCount val="30"/>
                <c:pt idx="0">
                  <c:v>42889</c:v>
                </c:pt>
                <c:pt idx="1">
                  <c:v>42890</c:v>
                </c:pt>
                <c:pt idx="2">
                  <c:v>42891</c:v>
                </c:pt>
                <c:pt idx="3">
                  <c:v>42892</c:v>
                </c:pt>
                <c:pt idx="4">
                  <c:v>42893</c:v>
                </c:pt>
                <c:pt idx="5">
                  <c:v>42894</c:v>
                </c:pt>
                <c:pt idx="6">
                  <c:v>42895</c:v>
                </c:pt>
                <c:pt idx="7">
                  <c:v>42896</c:v>
                </c:pt>
                <c:pt idx="8">
                  <c:v>42897</c:v>
                </c:pt>
                <c:pt idx="9">
                  <c:v>42898</c:v>
                </c:pt>
                <c:pt idx="10">
                  <c:v>42899</c:v>
                </c:pt>
                <c:pt idx="11">
                  <c:v>42900</c:v>
                </c:pt>
                <c:pt idx="12">
                  <c:v>42901</c:v>
                </c:pt>
                <c:pt idx="13">
                  <c:v>42902</c:v>
                </c:pt>
                <c:pt idx="14">
                  <c:v>42903</c:v>
                </c:pt>
                <c:pt idx="15">
                  <c:v>42904</c:v>
                </c:pt>
                <c:pt idx="16">
                  <c:v>42905</c:v>
                </c:pt>
                <c:pt idx="17">
                  <c:v>42906</c:v>
                </c:pt>
                <c:pt idx="18">
                  <c:v>42907</c:v>
                </c:pt>
                <c:pt idx="19">
                  <c:v>42908</c:v>
                </c:pt>
                <c:pt idx="20">
                  <c:v>42909</c:v>
                </c:pt>
                <c:pt idx="21">
                  <c:v>42910</c:v>
                </c:pt>
                <c:pt idx="22">
                  <c:v>42911</c:v>
                </c:pt>
                <c:pt idx="23">
                  <c:v>42912</c:v>
                </c:pt>
                <c:pt idx="24">
                  <c:v>42913</c:v>
                </c:pt>
                <c:pt idx="25">
                  <c:v>42914</c:v>
                </c:pt>
                <c:pt idx="26">
                  <c:v>42915</c:v>
                </c:pt>
                <c:pt idx="27">
                  <c:v>42916</c:v>
                </c:pt>
                <c:pt idx="28">
                  <c:v>42917</c:v>
                </c:pt>
                <c:pt idx="29">
                  <c:v>42918</c:v>
                </c:pt>
              </c:numCache>
            </c:numRef>
          </c:cat>
          <c:val>
            <c:numRef>
              <c:f>calcs!$E$33:$AH$33</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D9F5-4A80-B45A-1EC1F78D8AA5}"/>
            </c:ext>
          </c:extLst>
        </c:ser>
        <c:ser>
          <c:idx val="6"/>
          <c:order val="3"/>
          <c:tx>
            <c:strRef>
              <c:f>calcs!$D$45</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calcs!$E$45:$AH$45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D9F5-4A80-B45A-1EC1F78D8AA5}"/>
            </c:ext>
          </c:extLst>
        </c:ser>
        <c:ser>
          <c:idx val="2"/>
          <c:order val="4"/>
          <c:tx>
            <c:strRef>
              <c:f>calcs!$B$34</c:f>
              <c:strCache>
                <c:ptCount val="1"/>
                <c:pt idx="0">
                  <c:v>3</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calcs!$E$31:$AH$31</c:f>
              <c:numCache>
                <c:formatCode>dd-mm-yy</c:formatCode>
                <c:ptCount val="30"/>
                <c:pt idx="0">
                  <c:v>42889</c:v>
                </c:pt>
                <c:pt idx="1">
                  <c:v>42890</c:v>
                </c:pt>
                <c:pt idx="2">
                  <c:v>42891</c:v>
                </c:pt>
                <c:pt idx="3">
                  <c:v>42892</c:v>
                </c:pt>
                <c:pt idx="4">
                  <c:v>42893</c:v>
                </c:pt>
                <c:pt idx="5">
                  <c:v>42894</c:v>
                </c:pt>
                <c:pt idx="6">
                  <c:v>42895</c:v>
                </c:pt>
                <c:pt idx="7">
                  <c:v>42896</c:v>
                </c:pt>
                <c:pt idx="8">
                  <c:v>42897</c:v>
                </c:pt>
                <c:pt idx="9">
                  <c:v>42898</c:v>
                </c:pt>
                <c:pt idx="10">
                  <c:v>42899</c:v>
                </c:pt>
                <c:pt idx="11">
                  <c:v>42900</c:v>
                </c:pt>
                <c:pt idx="12">
                  <c:v>42901</c:v>
                </c:pt>
                <c:pt idx="13">
                  <c:v>42902</c:v>
                </c:pt>
                <c:pt idx="14">
                  <c:v>42903</c:v>
                </c:pt>
                <c:pt idx="15">
                  <c:v>42904</c:v>
                </c:pt>
                <c:pt idx="16">
                  <c:v>42905</c:v>
                </c:pt>
                <c:pt idx="17">
                  <c:v>42906</c:v>
                </c:pt>
                <c:pt idx="18">
                  <c:v>42907</c:v>
                </c:pt>
                <c:pt idx="19">
                  <c:v>42908</c:v>
                </c:pt>
                <c:pt idx="20">
                  <c:v>42909</c:v>
                </c:pt>
                <c:pt idx="21">
                  <c:v>42910</c:v>
                </c:pt>
                <c:pt idx="22">
                  <c:v>42911</c:v>
                </c:pt>
                <c:pt idx="23">
                  <c:v>42912</c:v>
                </c:pt>
                <c:pt idx="24">
                  <c:v>42913</c:v>
                </c:pt>
                <c:pt idx="25">
                  <c:v>42914</c:v>
                </c:pt>
                <c:pt idx="26">
                  <c:v>42915</c:v>
                </c:pt>
                <c:pt idx="27">
                  <c:v>42916</c:v>
                </c:pt>
                <c:pt idx="28">
                  <c:v>42917</c:v>
                </c:pt>
                <c:pt idx="29">
                  <c:v>42918</c:v>
                </c:pt>
              </c:numCache>
            </c:numRef>
          </c:cat>
          <c:val>
            <c:numRef>
              <c:f>calcs!$E$34:$AH$34</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4-D9F5-4A80-B45A-1EC1F78D8AA5}"/>
            </c:ext>
          </c:extLst>
        </c:ser>
        <c:ser>
          <c:idx val="7"/>
          <c:order val="5"/>
          <c:tx>
            <c:strRef>
              <c:f>calcs!$D$46</c:f>
              <c:strCache>
                <c:ptCount val="1"/>
                <c:pt idx="0">
                  <c:v>#N/A</c:v>
                </c:pt>
              </c:strCache>
            </c:strRef>
          </c:tx>
          <c:spPr>
            <a:ln cap="sq"/>
          </c:spPr>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calcs!$E$46:$AH$46</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5-D9F5-4A80-B45A-1EC1F78D8AA5}"/>
            </c:ext>
          </c:extLst>
        </c:ser>
        <c:ser>
          <c:idx val="3"/>
          <c:order val="6"/>
          <c:tx>
            <c:strRef>
              <c:f>calcs!$B$35</c:f>
              <c:strCache>
                <c:ptCount val="1"/>
                <c:pt idx="0">
                  <c:v>4</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calcs!$E$31:$AH$31</c:f>
              <c:numCache>
                <c:formatCode>dd-mm-yy</c:formatCode>
                <c:ptCount val="30"/>
                <c:pt idx="0">
                  <c:v>42889</c:v>
                </c:pt>
                <c:pt idx="1">
                  <c:v>42890</c:v>
                </c:pt>
                <c:pt idx="2">
                  <c:v>42891</c:v>
                </c:pt>
                <c:pt idx="3">
                  <c:v>42892</c:v>
                </c:pt>
                <c:pt idx="4">
                  <c:v>42893</c:v>
                </c:pt>
                <c:pt idx="5">
                  <c:v>42894</c:v>
                </c:pt>
                <c:pt idx="6">
                  <c:v>42895</c:v>
                </c:pt>
                <c:pt idx="7">
                  <c:v>42896</c:v>
                </c:pt>
                <c:pt idx="8">
                  <c:v>42897</c:v>
                </c:pt>
                <c:pt idx="9">
                  <c:v>42898</c:v>
                </c:pt>
                <c:pt idx="10">
                  <c:v>42899</c:v>
                </c:pt>
                <c:pt idx="11">
                  <c:v>42900</c:v>
                </c:pt>
                <c:pt idx="12">
                  <c:v>42901</c:v>
                </c:pt>
                <c:pt idx="13">
                  <c:v>42902</c:v>
                </c:pt>
                <c:pt idx="14">
                  <c:v>42903</c:v>
                </c:pt>
                <c:pt idx="15">
                  <c:v>42904</c:v>
                </c:pt>
                <c:pt idx="16">
                  <c:v>42905</c:v>
                </c:pt>
                <c:pt idx="17">
                  <c:v>42906</c:v>
                </c:pt>
                <c:pt idx="18">
                  <c:v>42907</c:v>
                </c:pt>
                <c:pt idx="19">
                  <c:v>42908</c:v>
                </c:pt>
                <c:pt idx="20">
                  <c:v>42909</c:v>
                </c:pt>
                <c:pt idx="21">
                  <c:v>42910</c:v>
                </c:pt>
                <c:pt idx="22">
                  <c:v>42911</c:v>
                </c:pt>
                <c:pt idx="23">
                  <c:v>42912</c:v>
                </c:pt>
                <c:pt idx="24">
                  <c:v>42913</c:v>
                </c:pt>
                <c:pt idx="25">
                  <c:v>42914</c:v>
                </c:pt>
                <c:pt idx="26">
                  <c:v>42915</c:v>
                </c:pt>
                <c:pt idx="27">
                  <c:v>42916</c:v>
                </c:pt>
                <c:pt idx="28">
                  <c:v>42917</c:v>
                </c:pt>
                <c:pt idx="29">
                  <c:v>42918</c:v>
                </c:pt>
              </c:numCache>
            </c:numRef>
          </c:cat>
          <c:val>
            <c:numRef>
              <c:f>calcs!$E$35:$AH$35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D9F5-4A80-B45A-1EC1F78D8AA5}"/>
            </c:ext>
          </c:extLst>
        </c:ser>
        <c:ser>
          <c:idx val="8"/>
          <c:order val="7"/>
          <c:tx>
            <c:strRef>
              <c:f>calcs!$D$47</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calcs!$E$47:$AH$47</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D9F5-4A80-B45A-1EC1F78D8AA5}"/>
            </c:ext>
          </c:extLst>
        </c:ser>
        <c:ser>
          <c:idx val="4"/>
          <c:order val="8"/>
          <c:tx>
            <c:strRef>
              <c:f>calcs!$B$36</c:f>
              <c:strCache>
                <c:ptCount val="1"/>
                <c:pt idx="0">
                  <c:v>5</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calcs!$E$31:$AH$31</c:f>
              <c:numCache>
                <c:formatCode>dd-mm-yy</c:formatCode>
                <c:ptCount val="30"/>
                <c:pt idx="0">
                  <c:v>42889</c:v>
                </c:pt>
                <c:pt idx="1">
                  <c:v>42890</c:v>
                </c:pt>
                <c:pt idx="2">
                  <c:v>42891</c:v>
                </c:pt>
                <c:pt idx="3">
                  <c:v>42892</c:v>
                </c:pt>
                <c:pt idx="4">
                  <c:v>42893</c:v>
                </c:pt>
                <c:pt idx="5">
                  <c:v>42894</c:v>
                </c:pt>
                <c:pt idx="6">
                  <c:v>42895</c:v>
                </c:pt>
                <c:pt idx="7">
                  <c:v>42896</c:v>
                </c:pt>
                <c:pt idx="8">
                  <c:v>42897</c:v>
                </c:pt>
                <c:pt idx="9">
                  <c:v>42898</c:v>
                </c:pt>
                <c:pt idx="10">
                  <c:v>42899</c:v>
                </c:pt>
                <c:pt idx="11">
                  <c:v>42900</c:v>
                </c:pt>
                <c:pt idx="12">
                  <c:v>42901</c:v>
                </c:pt>
                <c:pt idx="13">
                  <c:v>42902</c:v>
                </c:pt>
                <c:pt idx="14">
                  <c:v>42903</c:v>
                </c:pt>
                <c:pt idx="15">
                  <c:v>42904</c:v>
                </c:pt>
                <c:pt idx="16">
                  <c:v>42905</c:v>
                </c:pt>
                <c:pt idx="17">
                  <c:v>42906</c:v>
                </c:pt>
                <c:pt idx="18">
                  <c:v>42907</c:v>
                </c:pt>
                <c:pt idx="19">
                  <c:v>42908</c:v>
                </c:pt>
                <c:pt idx="20">
                  <c:v>42909</c:v>
                </c:pt>
                <c:pt idx="21">
                  <c:v>42910</c:v>
                </c:pt>
                <c:pt idx="22">
                  <c:v>42911</c:v>
                </c:pt>
                <c:pt idx="23">
                  <c:v>42912</c:v>
                </c:pt>
                <c:pt idx="24">
                  <c:v>42913</c:v>
                </c:pt>
                <c:pt idx="25">
                  <c:v>42914</c:v>
                </c:pt>
                <c:pt idx="26">
                  <c:v>42915</c:v>
                </c:pt>
                <c:pt idx="27">
                  <c:v>42916</c:v>
                </c:pt>
                <c:pt idx="28">
                  <c:v>42917</c:v>
                </c:pt>
                <c:pt idx="29">
                  <c:v>42918</c:v>
                </c:pt>
              </c:numCache>
            </c:numRef>
          </c:cat>
          <c:val>
            <c:numRef>
              <c:f>calcs!$E$36:$AH$36</c:f>
              <c:numCache>
                <c:formatCode>General</c:formatCode>
                <c:ptCount val="30"/>
                <c:pt idx="0">
                  <c:v>#N/A</c:v>
                </c:pt>
                <c:pt idx="1">
                  <c:v>#N/A</c:v>
                </c:pt>
                <c:pt idx="2">
                  <c:v>#N/A</c:v>
                </c:pt>
                <c:pt idx="3">
                  <c:v>7.3000000000000007</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D9F5-4A80-B45A-1EC1F78D8AA5}"/>
            </c:ext>
          </c:extLst>
        </c:ser>
        <c:ser>
          <c:idx val="9"/>
          <c:order val="9"/>
          <c:tx>
            <c:strRef>
              <c:f>calcs!$D$48</c:f>
              <c:strCache>
                <c:ptCount val="1"/>
                <c:pt idx="0">
                  <c:v>PROJECT START</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calcs!$E$48:$AH$48</c:f>
              <c:numCache>
                <c:formatCode>General</c:formatCode>
                <c:ptCount val="30"/>
                <c:pt idx="0">
                  <c:v>#N/A</c:v>
                </c:pt>
                <c:pt idx="1">
                  <c:v>#N/A</c:v>
                </c:pt>
                <c:pt idx="2">
                  <c:v>#N/A</c:v>
                </c:pt>
                <c:pt idx="3">
                  <c:v>7.3000000000000007</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D9F5-4A80-B45A-1EC1F78D8AA5}"/>
            </c:ext>
          </c:extLst>
        </c:ser>
        <c:ser>
          <c:idx val="10"/>
          <c:order val="10"/>
          <c:tx>
            <c:strRef>
              <c:f>calcs!$B$37</c:f>
              <c:strCache>
                <c:ptCount val="1"/>
                <c:pt idx="0">
                  <c:v>6</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calcs!$E$37:$AH$37</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6.3000000000000007</c:v>
                </c:pt>
                <c:pt idx="14">
                  <c:v>6.3000000000000007</c:v>
                </c:pt>
                <c:pt idx="15">
                  <c:v>6.3000000000000007</c:v>
                </c:pt>
                <c:pt idx="16">
                  <c:v>6.3000000000000007</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D9F5-4A80-B45A-1EC1F78D8AA5}"/>
            </c:ext>
          </c:extLst>
        </c:ser>
        <c:ser>
          <c:idx val="11"/>
          <c:order val="11"/>
          <c:tx>
            <c:strRef>
              <c:f>calcs!$D$49</c:f>
              <c:strCache>
                <c:ptCount val="1"/>
                <c:pt idx="0">
                  <c:v>MILESTONE 1</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calcs!$E$49:$AH$49</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6.3000000000000007</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D9F5-4A80-B45A-1EC1F78D8AA5}"/>
            </c:ext>
          </c:extLst>
        </c:ser>
        <c:ser>
          <c:idx val="12"/>
          <c:order val="12"/>
          <c:tx>
            <c:strRef>
              <c:f>calcs!$B$38</c:f>
              <c:strCache>
                <c:ptCount val="1"/>
                <c:pt idx="0">
                  <c:v>7</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calcs!$E$38:$AH$38</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5.3000000000000007</c:v>
                </c:pt>
                <c:pt idx="15">
                  <c:v>5.3000000000000007</c:v>
                </c:pt>
                <c:pt idx="16">
                  <c:v>5.3000000000000007</c:v>
                </c:pt>
                <c:pt idx="17">
                  <c:v>5.3000000000000007</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D9F5-4A80-B45A-1EC1F78D8AA5}"/>
            </c:ext>
          </c:extLst>
        </c:ser>
        <c:ser>
          <c:idx val="13"/>
          <c:order val="13"/>
          <c:tx>
            <c:strRef>
              <c:f>calcs!$D$50</c:f>
              <c:strCache>
                <c:ptCount val="1"/>
                <c:pt idx="0">
                  <c:v>MILESTONE 2</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calcs!$E$50:$AH$50</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5.3000000000000007</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D9F5-4A80-B45A-1EC1F78D8AA5}"/>
            </c:ext>
          </c:extLst>
        </c:ser>
        <c:ser>
          <c:idx val="14"/>
          <c:order val="14"/>
          <c:tx>
            <c:strRef>
              <c:f>calcs!$B$39</c:f>
              <c:strCache>
                <c:ptCount val="1"/>
                <c:pt idx="0">
                  <c:v>8</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calcs!$E$39:$AH$39</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4.3000000000000007</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D9F5-4A80-B45A-1EC1F78D8AA5}"/>
            </c:ext>
          </c:extLst>
        </c:ser>
        <c:ser>
          <c:idx val="15"/>
          <c:order val="15"/>
          <c:tx>
            <c:strRef>
              <c:f>calcs!$D$51</c:f>
              <c:strCache>
                <c:ptCount val="1"/>
                <c:pt idx="0">
                  <c:v>MILESTONE 3</c:v>
                </c:pt>
              </c:strCache>
            </c:strRef>
          </c:tx>
          <c:spPr>
            <a:ln cap="sq"/>
          </c:spPr>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calcs!$E$51:$AH$51</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4.3000000000000007</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D9F5-4A80-B45A-1EC1F78D8AA5}"/>
            </c:ext>
          </c:extLst>
        </c:ser>
        <c:ser>
          <c:idx val="16"/>
          <c:order val="16"/>
          <c:tx>
            <c:strRef>
              <c:f>calcs!$B$40</c:f>
              <c:strCache>
                <c:ptCount val="1"/>
                <c:pt idx="0">
                  <c:v>9</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calcs!$E$40:$AH$40</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3.3000000000000007</c:v>
                </c:pt>
              </c:numCache>
            </c:numRef>
          </c:val>
          <c:smooth val="0"/>
          <c:extLst>
            <c:ext xmlns:c16="http://schemas.microsoft.com/office/drawing/2014/chart" uri="{C3380CC4-5D6E-409C-BE32-E72D297353CC}">
              <c16:uniqueId val="{00000010-D9F5-4A80-B45A-1EC1F78D8AA5}"/>
            </c:ext>
          </c:extLst>
        </c:ser>
        <c:ser>
          <c:idx val="17"/>
          <c:order val="17"/>
          <c:tx>
            <c:strRef>
              <c:f>calcs!$D$52</c:f>
              <c:strCache>
                <c:ptCount val="1"/>
                <c:pt idx="0">
                  <c:v>MILESTONE 4</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calcs!$E$52:$AH$52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D9F5-4A80-B45A-1EC1F78D8AA5}"/>
            </c:ext>
          </c:extLst>
        </c:ser>
        <c:ser>
          <c:idx val="18"/>
          <c:order val="18"/>
          <c:tx>
            <c:v>Today</c:v>
          </c:tx>
          <c:marker>
            <c:symbol val="none"/>
          </c:marker>
          <c:errBars>
            <c:errDir val="y"/>
            <c:errBarType val="both"/>
            <c:errValType val="fixedVal"/>
            <c:noEndCap val="0"/>
            <c:val val="10"/>
            <c:spPr>
              <a:ln w="263525">
                <a:solidFill>
                  <a:schemeClr val="bg1">
                    <a:lumMod val="95000"/>
                  </a:schemeClr>
                </a:solidFill>
              </a:ln>
            </c:spPr>
          </c:errBars>
          <c:val>
            <c:numRef>
              <c:f>calcs!$E$56:$AH$56</c:f>
              <c:numCache>
                <c:formatCode>General</c:formatCode>
                <c:ptCount val="30"/>
                <c:pt idx="0">
                  <c:v>5</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D9F5-4A80-B45A-1EC1F78D8AA5}"/>
            </c:ext>
          </c:extLst>
        </c:ser>
        <c:ser>
          <c:idx val="19"/>
          <c:order val="19"/>
          <c:tx>
            <c:strRef>
              <c:f>calcs!$D$58</c:f>
              <c:strCache>
                <c:ptCount val="1"/>
                <c:pt idx="0">
                  <c:v>Jun 2017</c:v>
                </c:pt>
              </c:strCache>
            </c:strRef>
          </c:tx>
          <c:spPr>
            <a:ln w="228600" cap="sq">
              <a:solidFill>
                <a:schemeClr val="accent3"/>
              </a:solidFill>
            </a:ln>
          </c:spPr>
          <c:marker>
            <c:symbol val="none"/>
          </c:marker>
          <c:val>
            <c:numRef>
              <c:f>calcs!$E$58:$AH$58</c:f>
              <c:numCache>
                <c:formatCode>General</c:formatCode>
                <c:ptCount val="30"/>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#N/A</c:v>
                </c:pt>
                <c:pt idx="29">
                  <c:v>#N/A</c:v>
                </c:pt>
              </c:numCache>
            </c:numRef>
          </c:val>
          <c:smooth val="0"/>
          <c:extLst>
            <c:ext xmlns:c16="http://schemas.microsoft.com/office/drawing/2014/chart" uri="{C3380CC4-5D6E-409C-BE32-E72D297353CC}">
              <c16:uniqueId val="{00000013-D9F5-4A80-B45A-1EC1F78D8AA5}"/>
            </c:ext>
          </c:extLst>
        </c:ser>
        <c:ser>
          <c:idx val="20"/>
          <c:order val="20"/>
          <c:tx>
            <c:strRef>
              <c:f>calcs!$D$61</c:f>
              <c:strCache>
                <c:ptCount val="1"/>
                <c:pt idx="0">
                  <c:v>Jul 2017</c:v>
                </c:pt>
              </c:strCache>
            </c:strRef>
          </c:tx>
          <c:spPr>
            <a:ln w="228600" cap="sq">
              <a:solidFill>
                <a:schemeClr val="accent2"/>
              </a:solidFill>
            </a:ln>
          </c:spPr>
          <c:marker>
            <c:symbol val="none"/>
          </c:marker>
          <c:val>
            <c:numRef>
              <c:f>calcs!$E$61:$AH$61</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0.5</c:v>
                </c:pt>
                <c:pt idx="29">
                  <c:v>0.5</c:v>
                </c:pt>
              </c:numCache>
            </c:numRef>
          </c:val>
          <c:smooth val="0"/>
          <c:extLst>
            <c:ext xmlns:c16="http://schemas.microsoft.com/office/drawing/2014/chart" uri="{C3380CC4-5D6E-409C-BE32-E72D297353CC}">
              <c16:uniqueId val="{00000014-D9F5-4A80-B45A-1EC1F78D8AA5}"/>
            </c:ext>
          </c:extLst>
        </c:ser>
        <c:ser>
          <c:idx val="21"/>
          <c:order val="21"/>
          <c:tx>
            <c:strRef>
              <c:f>calcs!$D$66</c:f>
              <c:strCache>
                <c:ptCount val="1"/>
                <c:pt idx="0">
                  <c:v>Jul 2017</c:v>
                </c:pt>
              </c:strCache>
            </c:strRef>
          </c:tx>
          <c:marker>
            <c:symbol val="none"/>
          </c:marker>
          <c:dLbls>
            <c:spPr>
              <a:noFill/>
              <a:ln>
                <a:noFill/>
              </a:ln>
              <a:effectLst/>
            </c:spPr>
            <c:txPr>
              <a:bodyPr/>
              <a:lstStyle/>
              <a:p>
                <a:pPr>
                  <a:defRPr sz="1200">
                    <a:solidFill>
                      <a:schemeClr val="tx1"/>
                    </a:solidFil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calcs!$E$66:$AH$66</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0.5</c:v>
                </c:pt>
              </c:numCache>
            </c:numRef>
          </c:val>
          <c:smooth val="0"/>
          <c:extLst>
            <c:ext xmlns:c16="http://schemas.microsoft.com/office/drawing/2014/chart" uri="{C3380CC4-5D6E-409C-BE32-E72D297353CC}">
              <c16:uniqueId val="{00000015-D9F5-4A80-B45A-1EC1F78D8AA5}"/>
            </c:ext>
          </c:extLst>
        </c:ser>
        <c:ser>
          <c:idx val="22"/>
          <c:order val="22"/>
          <c:tx>
            <c:strRef>
              <c:f>calcs!$D$65</c:f>
              <c:strCache>
                <c:ptCount val="1"/>
                <c:pt idx="0">
                  <c:v>Jun 2017</c:v>
                </c:pt>
              </c:strCache>
            </c:strRef>
          </c:tx>
          <c:spPr>
            <a:ln w="209550" cap="sq"/>
          </c:spPr>
          <c:marker>
            <c:symbol val="none"/>
          </c:marker>
          <c:dPt>
            <c:idx val="2"/>
            <c:bubble3D val="0"/>
            <c:spPr>
              <a:ln w="28575" cap="sq"/>
            </c:spPr>
            <c:extLst>
              <c:ext xmlns:c16="http://schemas.microsoft.com/office/drawing/2014/chart" uri="{C3380CC4-5D6E-409C-BE32-E72D297353CC}">
                <c16:uniqueId val="{00000017-D9F5-4A80-B45A-1EC1F78D8AA5}"/>
              </c:ext>
            </c:extLst>
          </c:dPt>
          <c:dLbls>
            <c:dLbl>
              <c:idx val="0"/>
              <c:spPr>
                <a:noFill/>
                <a:ln>
                  <a:noFill/>
                </a:ln>
                <a:effectLst/>
              </c:spPr>
              <c:txPr>
                <a:bodyPr/>
                <a:lstStyle/>
                <a:p>
                  <a:pPr>
                    <a:defRPr sz="1200">
                      <a:solidFill>
                        <a:schemeClr val="tx2"/>
                      </a:solidFill>
                    </a:defRPr>
                  </a:pPr>
                  <a:endParaRPr lang="en-US"/>
                </a:p>
              </c:txPr>
              <c:dLblPos val="ctr"/>
              <c:showLegendKey val="0"/>
              <c:showVal val="0"/>
              <c:showCatName val="0"/>
              <c:showSerName val="1"/>
              <c:showPercent val="0"/>
              <c:showBubbleSize val="0"/>
              <c:extLst>
                <c:ext xmlns:c16="http://schemas.microsoft.com/office/drawing/2014/chart" uri="{C3380CC4-5D6E-409C-BE32-E72D297353CC}">
                  <c16:uniqueId val="{00000018-D9F5-4A80-B45A-1EC1F78D8AA5}"/>
                </c:ext>
              </c:extLst>
            </c:dLbl>
            <c:spPr>
              <a:noFill/>
              <a:ln>
                <a:noFill/>
              </a:ln>
              <a:effectLst/>
            </c:spPr>
            <c:txPr>
              <a:bodyPr/>
              <a:lstStyle/>
              <a:p>
                <a:pPr>
                  <a:defRPr sz="1200">
                    <a:solidFill>
                      <a:schemeClr val="tx1"/>
                    </a:solidFil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calcs!$E$65:$AH$65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9-D9F5-4A80-B45A-1EC1F78D8AA5}"/>
            </c:ext>
          </c:extLst>
        </c:ser>
        <c:ser>
          <c:idx val="24"/>
          <c:order val="23"/>
          <c:tx>
            <c:v>Day Dot Line</c:v>
          </c:tx>
          <c:spPr>
            <a:ln w="15875">
              <a:solidFill>
                <a:schemeClr val="tx2"/>
              </a:solidFill>
            </a:ln>
          </c:spPr>
          <c:marker>
            <c:symbol val="circle"/>
            <c:size val="5"/>
            <c:spPr>
              <a:solidFill>
                <a:schemeClr val="tx2"/>
              </a:solidFill>
              <a:ln>
                <a:noFill/>
              </a:ln>
            </c:spPr>
          </c:marker>
          <c:dLbls>
            <c:dLbl>
              <c:idx val="0"/>
              <c:tx>
                <c:strRef>
                  <c:f>calcs!$E$72</c:f>
                  <c:strCache>
                    <c:ptCount val="1"/>
                    <c:pt idx="0">
                      <c:v>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{397911EA-9F97-4049-8825-579911EEA414}</c15:txfldGUID>
                      <c15:f>calcs!$E$72</c15:f>
                      <c15:dlblFieldTableCache>
                        <c:ptCount val="1"/>
                        <c:pt idx="0">
                          <c:v>03</c:v>
                        </c:pt>
                      </c15:dlblFieldTableCache>
                    </c15:dlblFTEntry>
                  </c15:dlblFieldTable>
                  <c15:showDataLabelsRange val="0"/>
                </c:ext>
                <c:ext xmlns:c16="http://schemas.microsoft.com/office/drawing/2014/chart" uri="{C3380CC4-5D6E-409C-BE32-E72D297353CC}">
                  <c16:uniqueId val="{0000001A-D9F5-4A80-B45A-1EC1F78D8AA5}"/>
                </c:ext>
              </c:extLst>
            </c:dLbl>
            <c:dLbl>
              <c:idx val="1"/>
              <c:tx>
                <c:strRef>
                  <c:f>calcs!$F$72</c:f>
                  <c:strCache>
                    <c:ptCount val="1"/>
                    <c:pt idx="0">
                      <c:v>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{9F69427B-ABD5-47C4-B281-44073856072A}</c15:txfldGUID>
                      <c15:f>calcs!$F$72</c15:f>
                      <c15:dlblFieldTableCache>
                        <c:ptCount val="1"/>
                        <c:pt idx="0">
                          <c:v>04</c:v>
                        </c:pt>
                      </c15:dlblFieldTableCache>
                    </c15:dlblFTEntry>
                  </c15:dlblFieldTable>
                  <c15:showDataLabelsRange val="0"/>
                </c:ext>
                <c:ext xmlns:c16="http://schemas.microsoft.com/office/drawing/2014/chart" uri="{C3380CC4-5D6E-409C-BE32-E72D297353CC}">
                  <c16:uniqueId val="{0000001B-D9F5-4A80-B45A-1EC1F78D8AA5}"/>
                </c:ext>
              </c:extLst>
            </c:dLbl>
            <c:dLbl>
              <c:idx val="2"/>
              <c:tx>
                <c:strRef>
                  <c:f>calcs!$G$72</c:f>
                  <c:strCache>
                    <c:ptCount val="1"/>
                    <c:pt idx="0">
                      <c:v>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{C9C6CB68-F50E-4CC3-9781-4FC2383BA432}</c15:txfldGUID>
                      <c15:f>calcs!$G$72</c15:f>
                      <c15:dlblFieldTableCache>
                        <c:ptCount val="1"/>
                        <c:pt idx="0">
                          <c:v>05</c:v>
                        </c:pt>
                      </c15:dlblFieldTableCache>
                    </c15:dlblFTEntry>
                  </c15:dlblFieldTable>
                  <c15:showDataLabelsRange val="0"/>
                </c:ext>
                <c:ext xmlns:c16="http://schemas.microsoft.com/office/drawing/2014/chart" uri="{C3380CC4-5D6E-409C-BE32-E72D297353CC}">
                  <c16:uniqueId val="{0000001C-D9F5-4A80-B45A-1EC1F78D8AA5}"/>
                </c:ext>
              </c:extLst>
            </c:dLbl>
            <c:dLbl>
              <c:idx val="3"/>
              <c:tx>
                <c:strRef>
                  <c:f>calcs!$H$72</c:f>
                  <c:strCache>
                    <c:ptCount val="1"/>
                    <c:pt idx="0">
                      <c:v>06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{FC464C8C-58EC-4519-8140-3912532F1CA5}</c15:txfldGUID>
                      <c15:f>calcs!$H$72</c15:f>
                      <c15:dlblFieldTableCache>
                        <c:ptCount val="1"/>
                        <c:pt idx="0">
                          <c:v>06</c:v>
                        </c:pt>
                      </c15:dlblFieldTableCache>
                    </c15:dlblFTEntry>
                  </c15:dlblFieldTable>
                  <c15:showDataLabelsRange val="0"/>
                </c:ext>
                <c:ext xmlns:c16="http://schemas.microsoft.com/office/drawing/2014/chart" uri="{C3380CC4-5D6E-409C-BE32-E72D297353CC}">
                  <c16:uniqueId val="{0000001D-D9F5-4A80-B45A-1EC1F78D8AA5}"/>
                </c:ext>
              </c:extLst>
            </c:dLbl>
            <c:dLbl>
              <c:idx val="4"/>
              <c:tx>
                <c:strRef>
                  <c:f>calcs!$I$72</c:f>
                  <c:strCache>
                    <c:ptCount val="1"/>
                    <c:pt idx="0">
                      <c:v>07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{6D0585F7-E80B-4394-8684-C84456F01F49}</c15:txfldGUID>
                      <c15:f>calcs!$I$72</c15:f>
                      <c15:dlblFieldTableCache>
                        <c:ptCount val="1"/>
                        <c:pt idx="0">
                          <c:v>07</c:v>
                        </c:pt>
                      </c15:dlblFieldTableCache>
                    </c15:dlblFTEntry>
                  </c15:dlblFieldTable>
                  <c15:showDataLabelsRange val="0"/>
                </c:ext>
                <c:ext xmlns:c16="http://schemas.microsoft.com/office/drawing/2014/chart" uri="{C3380CC4-5D6E-409C-BE32-E72D297353CC}">
                  <c16:uniqueId val="{0000001E-D9F5-4A80-B45A-1EC1F78D8AA5}"/>
                </c:ext>
              </c:extLst>
            </c:dLbl>
            <c:dLbl>
              <c:idx val="5"/>
              <c:tx>
                <c:strRef>
                  <c:f>calcs!$J$72</c:f>
                  <c:strCache>
                    <c:ptCount val="1"/>
                    <c:pt idx="0">
                      <c:v>08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{D5D9D840-1868-48C9-B34B-6AC1EA813B88}</c15:txfldGUID>
                      <c15:f>calcs!$J$72</c15:f>
                      <c15:dlblFieldTableCache>
                        <c:ptCount val="1"/>
                        <c:pt idx="0">
                          <c:v>08</c:v>
                        </c:pt>
                      </c15:dlblFieldTableCache>
                    </c15:dlblFTEntry>
                  </c15:dlblFieldTable>
                  <c15:showDataLabelsRange val="0"/>
                </c:ext>
                <c:ext xmlns:c16="http://schemas.microsoft.com/office/drawing/2014/chart" uri="{C3380CC4-5D6E-409C-BE32-E72D297353CC}">
                  <c16:uniqueId val="{0000001F-D9F5-4A80-B45A-1EC1F78D8AA5}"/>
                </c:ext>
              </c:extLst>
            </c:dLbl>
            <c:dLbl>
              <c:idx val="6"/>
              <c:tx>
                <c:strRef>
                  <c:f>calcs!$K$72</c:f>
                  <c:strCache>
                    <c:ptCount val="1"/>
                    <c:pt idx="0">
                      <c:v>09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{A4118004-10D9-4241-BDC4-5845415DA6AF}</c15:txfldGUID>
                      <c15:f>calcs!$K$72</c15:f>
                      <c15:dlblFieldTableCache>
                        <c:ptCount val="1"/>
                        <c:pt idx="0">
                          <c:v>09</c:v>
                        </c:pt>
                      </c15:dlblFieldTableCache>
                    </c15:dlblFTEntry>
                  </c15:dlblFieldTable>
                  <c15:showDataLabelsRange val="0"/>
                </c:ext>
                <c:ext xmlns:c16="http://schemas.microsoft.com/office/drawing/2014/chart" uri="{C3380CC4-5D6E-409C-BE32-E72D297353CC}">
                  <c16:uniqueId val="{00000020-D9F5-4A80-B45A-1EC1F78D8AA5}"/>
                </c:ext>
              </c:extLst>
            </c:dLbl>
            <c:dLbl>
              <c:idx val="7"/>
              <c:tx>
                <c:strRef>
                  <c:f>calcs!$L$72</c:f>
                  <c:strCache>
                    <c:ptCount val="1"/>
                    <c:pt idx="0">
                      <c:v>10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{56FAE76E-7DE6-4687-B1CC-A2D839A9BC73}</c15:txfldGUID>
                      <c15:f>calcs!$L$72</c15:f>
                      <c15:dlblFieldTableCache>
                        <c:ptCount val="1"/>
                        <c:pt idx="0">
                          <c:v>10</c:v>
                        </c:pt>
                      </c15:dlblFieldTableCache>
                    </c15:dlblFTEntry>
                  </c15:dlblFieldTable>
                  <c15:showDataLabelsRange val="0"/>
                </c:ext>
                <c:ext xmlns:c16="http://schemas.microsoft.com/office/drawing/2014/chart" uri="{C3380CC4-5D6E-409C-BE32-E72D297353CC}">
                  <c16:uniqueId val="{00000021-D9F5-4A80-B45A-1EC1F78D8AA5}"/>
                </c:ext>
              </c:extLst>
            </c:dLbl>
            <c:dLbl>
              <c:idx val="8"/>
              <c:tx>
                <c:strRef>
                  <c:f>calcs!$M$72</c:f>
                  <c:strCache>
                    <c:ptCount val="1"/>
                    <c:pt idx="0">
                      <c:v>11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{1EF96755-62EF-44C5-AC48-E389CDE32DB3}</c15:txfldGUID>
                      <c15:f>calcs!$M$72</c15:f>
                      <c15:dlblFieldTableCache>
                        <c:ptCount val="1"/>
                        <c:pt idx="0">
                          <c:v>11</c:v>
                        </c:pt>
                      </c15:dlblFieldTableCache>
                    </c15:dlblFTEntry>
                  </c15:dlblFieldTable>
                  <c15:showDataLabelsRange val="0"/>
                </c:ext>
                <c:ext xmlns:c16="http://schemas.microsoft.com/office/drawing/2014/chart" uri="{C3380CC4-5D6E-409C-BE32-E72D297353CC}">
                  <c16:uniqueId val="{00000022-D9F5-4A80-B45A-1EC1F78D8AA5}"/>
                </c:ext>
              </c:extLst>
            </c:dLbl>
            <c:dLbl>
              <c:idx val="9"/>
              <c:tx>
                <c:strRef>
                  <c:f>calcs!$N$72</c:f>
                  <c:strCache>
                    <c:ptCount val="1"/>
                    <c:pt idx="0">
                      <c:v>12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{C6A62F40-9814-4B17-B3ED-BB61D6E41172}</c15:txfldGUID>
                      <c15:f>calcs!$N$72</c15:f>
                      <c15:dlblFieldTableCache>
                        <c:ptCount val="1"/>
                        <c:pt idx="0">
                          <c:v>12</c:v>
                        </c:pt>
                      </c15:dlblFieldTableCache>
                    </c15:dlblFTEntry>
                  </c15:dlblFieldTable>
                  <c15:showDataLabelsRange val="0"/>
                </c:ext>
                <c:ext xmlns:c16="http://schemas.microsoft.com/office/drawing/2014/chart" uri="{C3380CC4-5D6E-409C-BE32-E72D297353CC}">
                  <c16:uniqueId val="{00000023-D9F5-4A80-B45A-1EC1F78D8AA5}"/>
                </c:ext>
              </c:extLst>
            </c:dLbl>
            <c:dLbl>
              <c:idx val="10"/>
              <c:tx>
                <c:strRef>
                  <c:f>calcs!$O$72</c:f>
                  <c:strCache>
                    <c:ptCount val="1"/>
                    <c:pt idx="0">
                      <c:v>13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{64176563-6834-49C7-A8D0-CFAED51B8FFC}</c15:txfldGUID>
                      <c15:f>calcs!$O$72</c15:f>
                      <c15:dlblFieldTableCache>
                        <c:ptCount val="1"/>
                        <c:pt idx="0">
                          <c:v>13</c:v>
                        </c:pt>
                      </c15:dlblFieldTableCache>
                    </c15:dlblFTEntry>
                  </c15:dlblFieldTable>
                  <c15:showDataLabelsRange val="0"/>
                </c:ext>
                <c:ext xmlns:c16="http://schemas.microsoft.com/office/drawing/2014/chart" uri="{C3380CC4-5D6E-409C-BE32-E72D297353CC}">
                  <c16:uniqueId val="{00000024-D9F5-4A80-B45A-1EC1F78D8AA5}"/>
                </c:ext>
              </c:extLst>
            </c:dLbl>
            <c:dLbl>
              <c:idx val="11"/>
              <c:tx>
                <c:strRef>
                  <c:f>calcs!$P$72</c:f>
                  <c:strCache>
                    <c:ptCount val="1"/>
                    <c:pt idx="0">
                      <c:v>14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{D8E1DEF6-21F6-4305-9754-0149F1D86DB4}</c15:txfldGUID>
                      <c15:f>calcs!$P$72</c15:f>
                      <c15:dlblFieldTableCache>
                        <c:ptCount val="1"/>
                        <c:pt idx="0">
                          <c:v>14</c:v>
                        </c:pt>
                      </c15:dlblFieldTableCache>
                    </c15:dlblFTEntry>
                  </c15:dlblFieldTable>
                  <c15:showDataLabelsRange val="0"/>
                </c:ext>
                <c:ext xmlns:c16="http://schemas.microsoft.com/office/drawing/2014/chart" uri="{C3380CC4-5D6E-409C-BE32-E72D297353CC}">
                  <c16:uniqueId val="{00000025-D9F5-4A80-B45A-1EC1F78D8AA5}"/>
                </c:ext>
              </c:extLst>
            </c:dLbl>
            <c:dLbl>
              <c:idx val="12"/>
              <c:tx>
                <c:strRef>
                  <c:f>calcs!$Q$72</c:f>
                  <c:strCache>
                    <c:ptCount val="1"/>
                    <c:pt idx="0">
                      <c:v>15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{17FE8C32-C1D8-4913-BBCF-41FA8E963A96}</c15:txfldGUID>
                      <c15:f>calcs!$Q$72</c15:f>
                      <c15:dlblFieldTableCache>
                        <c:ptCount val="1"/>
                        <c:pt idx="0">
                          <c:v>15</c:v>
                        </c:pt>
                      </c15:dlblFieldTableCache>
                    </c15:dlblFTEntry>
                  </c15:dlblFieldTable>
                  <c15:showDataLabelsRange val="0"/>
                </c:ext>
                <c:ext xmlns:c16="http://schemas.microsoft.com/office/drawing/2014/chart" uri="{C3380CC4-5D6E-409C-BE32-E72D297353CC}">
                  <c16:uniqueId val="{00000026-D9F5-4A80-B45A-1EC1F78D8AA5}"/>
                </c:ext>
              </c:extLst>
            </c:dLbl>
            <c:dLbl>
              <c:idx val="13"/>
              <c:tx>
                <c:strRef>
                  <c:f>calcs!$R$72</c:f>
                  <c:strCache>
                    <c:ptCount val="1"/>
                    <c:pt idx="0">
                      <c:v>16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{92F51C41-0945-4742-9780-25426FF2B6D5}</c15:txfldGUID>
                      <c15:f>calcs!$R$72</c15:f>
                      <c15:dlblFieldTableCache>
                        <c:ptCount val="1"/>
                        <c:pt idx="0">
                          <c:v>16</c:v>
                        </c:pt>
                      </c15:dlblFieldTableCache>
                    </c15:dlblFTEntry>
                  </c15:dlblFieldTable>
                  <c15:showDataLabelsRange val="0"/>
                </c:ext>
                <c:ext xmlns:c16="http://schemas.microsoft.com/office/drawing/2014/chart" uri="{C3380CC4-5D6E-409C-BE32-E72D297353CC}">
                  <c16:uniqueId val="{00000027-D9F5-4A80-B45A-1EC1F78D8AA5}"/>
                </c:ext>
              </c:extLst>
            </c:dLbl>
            <c:dLbl>
              <c:idx val="14"/>
              <c:tx>
                <c:strRef>
                  <c:f>calcs!$S$72</c:f>
                  <c:strCache>
                    <c:ptCount val="1"/>
                    <c:pt idx="0">
                      <c:v>17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{13AA9C88-38F1-499A-9664-A532010829A1}</c15:txfldGUID>
                      <c15:f>calcs!$S$72</c15:f>
                      <c15:dlblFieldTableCache>
                        <c:ptCount val="1"/>
                        <c:pt idx="0">
                          <c:v>17</c:v>
                        </c:pt>
                      </c15:dlblFieldTableCache>
                    </c15:dlblFTEntry>
                  </c15:dlblFieldTable>
                  <c15:showDataLabelsRange val="0"/>
                </c:ext>
                <c:ext xmlns:c16="http://schemas.microsoft.com/office/drawing/2014/chart" uri="{C3380CC4-5D6E-409C-BE32-E72D297353CC}">
                  <c16:uniqueId val="{00000028-D9F5-4A80-B45A-1EC1F78D8AA5}"/>
                </c:ext>
              </c:extLst>
            </c:dLbl>
            <c:dLbl>
              <c:idx val="15"/>
              <c:tx>
                <c:strRef>
                  <c:f>calcs!$T$72</c:f>
                  <c:strCache>
                    <c:ptCount val="1"/>
                    <c:pt idx="0">
                      <c:v>18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{1BEAD4F5-9422-457C-A3FB-A4925861FFE0}</c15:txfldGUID>
                      <c15:f>calcs!$T$72</c15:f>
                      <c15:dlblFieldTableCache>
                        <c:ptCount val="1"/>
                        <c:pt idx="0">
                          <c:v>18</c:v>
                        </c:pt>
                      </c15:dlblFieldTableCache>
                    </c15:dlblFTEntry>
                  </c15:dlblFieldTable>
                  <c15:showDataLabelsRange val="0"/>
                </c:ext>
                <c:ext xmlns:c16="http://schemas.microsoft.com/office/drawing/2014/chart" uri="{C3380CC4-5D6E-409C-BE32-E72D297353CC}">
                  <c16:uniqueId val="{00000029-D9F5-4A80-B45A-1EC1F78D8AA5}"/>
                </c:ext>
              </c:extLst>
            </c:dLbl>
            <c:dLbl>
              <c:idx val="16"/>
              <c:tx>
                <c:strRef>
                  <c:f>calcs!$U$72</c:f>
                  <c:strCache>
                    <c:ptCount val="1"/>
                    <c:pt idx="0">
                      <c:v>19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{142A0618-8D55-4FF0-97B4-8180E62B749A}</c15:txfldGUID>
                      <c15:f>calcs!$U$72</c15:f>
                      <c15:dlblFieldTableCache>
                        <c:ptCount val="1"/>
                        <c:pt idx="0">
                          <c:v>19</c:v>
                        </c:pt>
                      </c15:dlblFieldTableCache>
                    </c15:dlblFTEntry>
                  </c15:dlblFieldTable>
                  <c15:showDataLabelsRange val="0"/>
                </c:ext>
                <c:ext xmlns:c16="http://schemas.microsoft.com/office/drawing/2014/chart" uri="{C3380CC4-5D6E-409C-BE32-E72D297353CC}">
                  <c16:uniqueId val="{0000002A-D9F5-4A80-B45A-1EC1F78D8AA5}"/>
                </c:ext>
              </c:extLst>
            </c:dLbl>
            <c:dLbl>
              <c:idx val="17"/>
              <c:tx>
                <c:strRef>
                  <c:f>calcs!$V$72</c:f>
                  <c:strCache>
                    <c:ptCount val="1"/>
                    <c:pt idx="0">
                      <c:v>20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{869B80C6-9250-4B81-9052-2655025CE0F6}</c15:txfldGUID>
                      <c15:f>calcs!$V$72</c15:f>
                      <c15:dlblFieldTableCache>
                        <c:ptCount val="1"/>
                        <c:pt idx="0">
                          <c:v>20</c:v>
                        </c:pt>
                      </c15:dlblFieldTableCache>
                    </c15:dlblFTEntry>
                  </c15:dlblFieldTable>
                  <c15:showDataLabelsRange val="0"/>
                </c:ext>
                <c:ext xmlns:c16="http://schemas.microsoft.com/office/drawing/2014/chart" uri="{C3380CC4-5D6E-409C-BE32-E72D297353CC}">
                  <c16:uniqueId val="{0000002B-D9F5-4A80-B45A-1EC1F78D8AA5}"/>
                </c:ext>
              </c:extLst>
            </c:dLbl>
            <c:dLbl>
              <c:idx val="18"/>
              <c:tx>
                <c:strRef>
                  <c:f>calcs!$W$72</c:f>
                  <c:strCache>
                    <c:ptCount val="1"/>
                    <c:pt idx="0">
                      <c:v>21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{452C810A-9E44-4906-8F84-F3BBF7D2CC4B}</c15:txfldGUID>
                      <c15:f>calcs!$W$72</c15:f>
                      <c15:dlblFieldTableCache>
                        <c:ptCount val="1"/>
                        <c:pt idx="0">
                          <c:v>21</c:v>
                        </c:pt>
                      </c15:dlblFieldTableCache>
                    </c15:dlblFTEntry>
                  </c15:dlblFieldTable>
                  <c15:showDataLabelsRange val="0"/>
                </c:ext>
                <c:ext xmlns:c16="http://schemas.microsoft.com/office/drawing/2014/chart" uri="{C3380CC4-5D6E-409C-BE32-E72D297353CC}">
                  <c16:uniqueId val="{0000002C-D9F5-4A80-B45A-1EC1F78D8AA5}"/>
                </c:ext>
              </c:extLst>
            </c:dLbl>
            <c:dLbl>
              <c:idx val="19"/>
              <c:tx>
                <c:strRef>
                  <c:f>calcs!$X$72</c:f>
                  <c:strCache>
                    <c:ptCount val="1"/>
                    <c:pt idx="0">
                      <c:v>22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{6419D68A-D972-4B58-BCBB-05916978AA31}</c15:txfldGUID>
                      <c15:f>calcs!$X$72</c15:f>
                      <c15:dlblFieldTableCache>
                        <c:ptCount val="1"/>
                        <c:pt idx="0">
                          <c:v>22</c:v>
                        </c:pt>
                      </c15:dlblFieldTableCache>
                    </c15:dlblFTEntry>
                  </c15:dlblFieldTable>
                  <c15:showDataLabelsRange val="0"/>
                </c:ext>
                <c:ext xmlns:c16="http://schemas.microsoft.com/office/drawing/2014/chart" uri="{C3380CC4-5D6E-409C-BE32-E72D297353CC}">
                  <c16:uniqueId val="{0000002D-D9F5-4A80-B45A-1EC1F78D8AA5}"/>
                </c:ext>
              </c:extLst>
            </c:dLbl>
            <c:dLbl>
              <c:idx val="20"/>
              <c:tx>
                <c:strRef>
                  <c:f>calcs!$Y$72</c:f>
                  <c:strCache>
                    <c:ptCount val="1"/>
                    <c:pt idx="0">
                      <c:v>23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{48B81109-E446-4A97-8E8D-088A3A17E29B}</c15:txfldGUID>
                      <c15:f>calcs!$Y$72</c15:f>
                      <c15:dlblFieldTableCache>
                        <c:ptCount val="1"/>
                        <c:pt idx="0">
                          <c:v>23</c:v>
                        </c:pt>
                      </c15:dlblFieldTableCache>
                    </c15:dlblFTEntry>
                  </c15:dlblFieldTable>
                  <c15:showDataLabelsRange val="0"/>
                </c:ext>
                <c:ext xmlns:c16="http://schemas.microsoft.com/office/drawing/2014/chart" uri="{C3380CC4-5D6E-409C-BE32-E72D297353CC}">
                  <c16:uniqueId val="{0000002E-D9F5-4A80-B45A-1EC1F78D8AA5}"/>
                </c:ext>
              </c:extLst>
            </c:dLbl>
            <c:dLbl>
              <c:idx val="21"/>
              <c:tx>
                <c:strRef>
                  <c:f>calcs!$Z$72</c:f>
                  <c:strCache>
                    <c:ptCount val="1"/>
                    <c:pt idx="0">
                      <c:v>24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{6C5847CB-0923-424F-AF52-1C4997EF031D}</c15:txfldGUID>
                      <c15:f>calcs!$Z$72</c15:f>
                      <c15:dlblFieldTableCache>
                        <c:ptCount val="1"/>
                        <c:pt idx="0">
                          <c:v>24</c:v>
                        </c:pt>
                      </c15:dlblFieldTableCache>
                    </c15:dlblFTEntry>
                  </c15:dlblFieldTable>
                  <c15:showDataLabelsRange val="0"/>
                </c:ext>
                <c:ext xmlns:c16="http://schemas.microsoft.com/office/drawing/2014/chart" uri="{C3380CC4-5D6E-409C-BE32-E72D297353CC}">
                  <c16:uniqueId val="{0000002F-D9F5-4A80-B45A-1EC1F78D8AA5}"/>
                </c:ext>
              </c:extLst>
            </c:dLbl>
            <c:dLbl>
              <c:idx val="22"/>
              <c:tx>
                <c:strRef>
                  <c:f>calcs!$AA$72</c:f>
                  <c:strCache>
                    <c:ptCount val="1"/>
                    <c:pt idx="0">
                      <c:v>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{C12FB134-A996-4C44-AD8D-DE5643B90A7D}</c15:txfldGUID>
                      <c15:f>calcs!$AA$72</c15:f>
                      <c15:dlblFieldTableCache>
                        <c:ptCount val="1"/>
                        <c:pt idx="0">
                          <c:v>25</c:v>
                        </c:pt>
                      </c15:dlblFieldTableCache>
                    </c15:dlblFTEntry>
                  </c15:dlblFieldTable>
                  <c15:showDataLabelsRange val="0"/>
                </c:ext>
                <c:ext xmlns:c16="http://schemas.microsoft.com/office/drawing/2014/chart" uri="{C3380CC4-5D6E-409C-BE32-E72D297353CC}">
                  <c16:uniqueId val="{00000030-D9F5-4A80-B45A-1EC1F78D8AA5}"/>
                </c:ext>
              </c:extLst>
            </c:dLbl>
            <c:dLbl>
              <c:idx val="23"/>
              <c:tx>
                <c:strRef>
                  <c:f>calcs!$AB$72</c:f>
                  <c:strCache>
                    <c:ptCount val="1"/>
                    <c:pt idx="0">
                      <c:v>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{6D0463DE-D55D-4999-BB04-8CEA3895605D}</c15:txfldGUID>
                      <c15:f>calcs!$AB$72</c15:f>
                      <c15:dlblFieldTableCache>
                        <c:ptCount val="1"/>
                        <c:pt idx="0">
                          <c:v>26</c:v>
                        </c:pt>
                      </c15:dlblFieldTableCache>
                    </c15:dlblFTEntry>
                  </c15:dlblFieldTable>
                  <c15:showDataLabelsRange val="0"/>
                </c:ext>
                <c:ext xmlns:c16="http://schemas.microsoft.com/office/drawing/2014/chart" uri="{C3380CC4-5D6E-409C-BE32-E72D297353CC}">
                  <c16:uniqueId val="{00000031-D9F5-4A80-B45A-1EC1F78D8AA5}"/>
                </c:ext>
              </c:extLst>
            </c:dLbl>
            <c:dLbl>
              <c:idx val="24"/>
              <c:tx>
                <c:strRef>
                  <c:f>calcs!$AC$72</c:f>
                  <c:strCache>
                    <c:ptCount val="1"/>
                    <c:pt idx="0">
                      <c:v>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{08BD2F10-D438-4382-A18F-94ED37B33F36}</c15:txfldGUID>
                      <c15:f>calcs!$AC$72</c15:f>
                      <c15:dlblFieldTableCache>
                        <c:ptCount val="1"/>
                        <c:pt idx="0">
                          <c:v>27</c:v>
                        </c:pt>
                      </c15:dlblFieldTableCache>
                    </c15:dlblFTEntry>
                  </c15:dlblFieldTable>
                  <c15:showDataLabelsRange val="0"/>
                </c:ext>
                <c:ext xmlns:c16="http://schemas.microsoft.com/office/drawing/2014/chart" uri="{C3380CC4-5D6E-409C-BE32-E72D297353CC}">
                  <c16:uniqueId val="{00000032-D9F5-4A80-B45A-1EC1F78D8AA5}"/>
                </c:ext>
              </c:extLst>
            </c:dLbl>
            <c:dLbl>
              <c:idx val="25"/>
              <c:tx>
                <c:strRef>
                  <c:f>calcs!$AD$72</c:f>
                  <c:strCache>
                    <c:ptCount val="1"/>
                    <c:pt idx="0">
                      <c:v>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{589BCC52-8D0B-40D2-90B8-2CB8627C17DD}</c15:txfldGUID>
                      <c15:f>calcs!$AD$72</c15:f>
                      <c15:dlblFieldTableCache>
                        <c:ptCount val="1"/>
                        <c:pt idx="0">
                          <c:v>28</c:v>
                        </c:pt>
                      </c15:dlblFieldTableCache>
                    </c15:dlblFTEntry>
                  </c15:dlblFieldTable>
                  <c15:showDataLabelsRange val="0"/>
                </c:ext>
                <c:ext xmlns:c16="http://schemas.microsoft.com/office/drawing/2014/chart" uri="{C3380CC4-5D6E-409C-BE32-E72D297353CC}">
                  <c16:uniqueId val="{00000033-D9F5-4A80-B45A-1EC1F78D8AA5}"/>
                </c:ext>
              </c:extLst>
            </c:dLbl>
            <c:dLbl>
              <c:idx val="26"/>
              <c:tx>
                <c:strRef>
                  <c:f>calcs!$AE$72</c:f>
                  <c:strCache>
                    <c:ptCount val="1"/>
                    <c:pt idx="0">
                      <c:v>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{E21FC72F-2BC3-4384-83AA-7CD5B471EB08}</c15:txfldGUID>
                      <c15:f>calcs!$AE$72</c15:f>
                      <c15:dlblFieldTableCache>
                        <c:ptCount val="1"/>
                        <c:pt idx="0">
                          <c:v>29</c:v>
                        </c:pt>
                      </c15:dlblFieldTableCache>
                    </c15:dlblFTEntry>
                  </c15:dlblFieldTable>
                  <c15:showDataLabelsRange val="0"/>
                </c:ext>
                <c:ext xmlns:c16="http://schemas.microsoft.com/office/drawing/2014/chart" uri="{C3380CC4-5D6E-409C-BE32-E72D297353CC}">
                  <c16:uniqueId val="{00000034-D9F5-4A80-B45A-1EC1F78D8AA5}"/>
                </c:ext>
              </c:extLst>
            </c:dLbl>
            <c:dLbl>
              <c:idx val="27"/>
              <c:tx>
                <c:strRef>
                  <c:f>calcs!$AF$72</c:f>
                  <c:strCache>
                    <c:ptCount val="1"/>
                    <c:pt idx="0">
                      <c:v>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{CC491F6C-2057-44F4-B742-5F4E718AC5B5}</c15:txfldGUID>
                      <c15:f>calcs!$AF$72</c15:f>
                      <c15:dlblFieldTableCache>
                        <c:ptCount val="1"/>
                        <c:pt idx="0">
                          <c:v>30</c:v>
                        </c:pt>
                      </c15:dlblFieldTableCache>
                    </c15:dlblFTEntry>
                  </c15:dlblFieldTable>
                  <c15:showDataLabelsRange val="0"/>
                </c:ext>
                <c:ext xmlns:c16="http://schemas.microsoft.com/office/drawing/2014/chart" uri="{C3380CC4-5D6E-409C-BE32-E72D297353CC}">
                  <c16:uniqueId val="{00000035-D9F5-4A80-B45A-1EC1F78D8AA5}"/>
                </c:ext>
              </c:extLst>
            </c:dLbl>
            <c:dLbl>
              <c:idx val="28"/>
              <c:tx>
                <c:strRef>
                  <c:f>calcs!$AG$72</c:f>
                  <c:strCache>
                    <c:ptCount val="1"/>
                    <c:pt idx="0">
                      <c:v>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{C03C6D46-00A6-4030-A990-E54A93B092D9}</c15:txfldGUID>
                      <c15:f>calcs!$AG$72</c15:f>
                      <c15:dlblFieldTableCache>
                        <c:ptCount val="1"/>
                        <c:pt idx="0">
                          <c:v>01</c:v>
                        </c:pt>
                      </c15:dlblFieldTableCache>
                    </c15:dlblFTEntry>
                  </c15:dlblFieldTable>
                  <c15:showDataLabelsRange val="0"/>
                </c:ext>
                <c:ext xmlns:c16="http://schemas.microsoft.com/office/drawing/2014/chart" uri="{C3380CC4-5D6E-409C-BE32-E72D297353CC}">
                  <c16:uniqueId val="{00000036-D9F5-4A80-B45A-1EC1F78D8AA5}"/>
                </c:ext>
              </c:extLst>
            </c:dLbl>
            <c:dLbl>
              <c:idx val="29"/>
              <c:tx>
                <c:strRef>
                  <c:f>calcs!$AH$72</c:f>
                  <c:strCache>
                    <c:ptCount val="1"/>
                    <c:pt idx="0">
                      <c:v>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{4877AAA4-A858-4046-B228-4B52378CB029}</c15:txfldGUID>
                      <c15:f>calcs!$AH$72</c15:f>
                      <c15:dlblFieldTableCache>
                        <c:ptCount val="1"/>
                        <c:pt idx="0">
                          <c:v>02</c:v>
                        </c:pt>
                      </c15:dlblFieldTableCache>
                    </c15:dlblFTEntry>
                  </c15:dlblFieldTable>
                  <c15:showDataLabelsRange val="0"/>
                </c:ext>
                <c:ext xmlns:c16="http://schemas.microsoft.com/office/drawing/2014/chart" uri="{C3380CC4-5D6E-409C-BE32-E72D297353CC}">
                  <c16:uniqueId val="{00000037-D9F5-4A80-B45A-1EC1F78D8AA5}"/>
                </c:ext>
              </c:extLst>
            </c:dLbl>
            <c:spPr>
              <a:noFill/>
              <a:ln>
                <a:noFill/>
              </a:ln>
              <a:effectLst/>
            </c:spPr>
            <c:txPr>
              <a:bodyPr/>
              <a:lstStyle/>
              <a:p>
                <a:pPr>
                  <a:defRPr sz="900"/>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calcs!$E$71:$AH$71</c:f>
              <c:numCache>
                <c:formatCode>General</c:formatCode>
                <c:ptCount val="30"/>
                <c:pt idx="0">
                  <c:v>1.3</c:v>
                </c:pt>
                <c:pt idx="1">
                  <c:v>1.3</c:v>
                </c:pt>
                <c:pt idx="2">
                  <c:v>1.3</c:v>
                </c:pt>
                <c:pt idx="3">
                  <c:v>1.3</c:v>
                </c:pt>
                <c:pt idx="4">
                  <c:v>1.3</c:v>
                </c:pt>
                <c:pt idx="5">
                  <c:v>1.3</c:v>
                </c:pt>
                <c:pt idx="6">
                  <c:v>1.3</c:v>
                </c:pt>
                <c:pt idx="7">
                  <c:v>1.3</c:v>
                </c:pt>
                <c:pt idx="8">
                  <c:v>1.3</c:v>
                </c:pt>
                <c:pt idx="9">
                  <c:v>1.3</c:v>
                </c:pt>
                <c:pt idx="10">
                  <c:v>1.3</c:v>
                </c:pt>
                <c:pt idx="11">
                  <c:v>1.3</c:v>
                </c:pt>
                <c:pt idx="12">
                  <c:v>1.3</c:v>
                </c:pt>
                <c:pt idx="13">
                  <c:v>1.3</c:v>
                </c:pt>
                <c:pt idx="14">
                  <c:v>1.3</c:v>
                </c:pt>
                <c:pt idx="15">
                  <c:v>1.3</c:v>
                </c:pt>
                <c:pt idx="16">
                  <c:v>1.3</c:v>
                </c:pt>
                <c:pt idx="17">
                  <c:v>1.3</c:v>
                </c:pt>
                <c:pt idx="18">
                  <c:v>1.3</c:v>
                </c:pt>
                <c:pt idx="19">
                  <c:v>1.3</c:v>
                </c:pt>
                <c:pt idx="20">
                  <c:v>1.3</c:v>
                </c:pt>
                <c:pt idx="21">
                  <c:v>1.3</c:v>
                </c:pt>
                <c:pt idx="22">
                  <c:v>1.3</c:v>
                </c:pt>
                <c:pt idx="23">
                  <c:v>1.3</c:v>
                </c:pt>
                <c:pt idx="24">
                  <c:v>1.3</c:v>
                </c:pt>
                <c:pt idx="25">
                  <c:v>1.3</c:v>
                </c:pt>
                <c:pt idx="26">
                  <c:v>1.3</c:v>
                </c:pt>
                <c:pt idx="27">
                  <c:v>1.3</c:v>
                </c:pt>
                <c:pt idx="28">
                  <c:v>1.3</c:v>
                </c:pt>
                <c:pt idx="29">
                  <c:v>1.3</c:v>
                </c:pt>
              </c:numCache>
            </c:numRef>
          </c:val>
          <c:smooth val="0"/>
          <c:extLst>
            <c:ext xmlns:c16="http://schemas.microsoft.com/office/drawing/2014/chart" uri="{C3380CC4-5D6E-409C-BE32-E72D297353CC}">
              <c16:uniqueId val="{00000038-D9F5-4A80-B45A-1EC1F78D8AA5}"/>
            </c:ext>
          </c:extLst>
        </c:ser>
        <c:ser>
          <c:idx val="23"/>
          <c:order val="24"/>
          <c:tx>
            <c:v>Day Dot Line For Text Labels</c:v>
          </c:tx>
          <c:spPr>
            <a:ln>
              <a:noFill/>
            </a:ln>
          </c:spPr>
          <c:marker>
            <c:symbol val="none"/>
          </c:marker>
          <c:dLbls>
            <c:dLbl>
              <c:idx val="0"/>
              <c:tx>
                <c:strRef>
                  <c:f>calcs!$E$70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{F8108204-BBCA-41A7-8AB3-76F2259C9E58}</c15:txfldGUID>
                      <c15:f>calcs!$E$70</c15:f>
                      <c15:dlblFieldTableCache>
                        <c:ptCount val="1"/>
                        <c:pt idx="0">
                          <c:v>SAT</c:v>
                        </c:pt>
                      </c15:dlblFieldTableCache>
                    </c15:dlblFTEntry>
                  </c15:dlblFieldTable>
                  <c15:showDataLabelsRange val="0"/>
                </c:ext>
                <c:ext xmlns:c16="http://schemas.microsoft.com/office/drawing/2014/chart" uri="{C3380CC4-5D6E-409C-BE32-E72D297353CC}">
                  <c16:uniqueId val="{00000039-D9F5-4A80-B45A-1EC1F78D8AA5}"/>
                </c:ext>
              </c:extLst>
            </c:dLbl>
            <c:dLbl>
              <c:idx val="1"/>
              <c:tx>
                <c:strRef>
                  <c:f>calcs!$F$70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{96A616AC-9F34-4DB0-A851-568F065C63F2}</c15:txfldGUID>
                      <c15:f>calcs!$F$70</c15:f>
                      <c15:dlblFieldTableCache>
                        <c:ptCount val="1"/>
                        <c:pt idx="0">
                          <c:v>SUN</c:v>
                        </c:pt>
                      </c15:dlblFieldTableCache>
                    </c15:dlblFTEntry>
                  </c15:dlblFieldTable>
                  <c15:showDataLabelsRange val="0"/>
                </c:ext>
                <c:ext xmlns:c16="http://schemas.microsoft.com/office/drawing/2014/chart" uri="{C3380CC4-5D6E-409C-BE32-E72D297353CC}">
                  <c16:uniqueId val="{0000003A-D9F5-4A80-B45A-1EC1F78D8AA5}"/>
                </c:ext>
              </c:extLst>
            </c:dLbl>
            <c:dLbl>
              <c:idx val="2"/>
              <c:tx>
                <c:strRef>
                  <c:f>calcs!$G$70</c:f>
                  <c:strCache>
                    <c:ptCount val="1"/>
                    <c:pt idx="0">
                      <c:v>MON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{3126128D-BF31-4224-948D-A5244A951A1B}</c15:txfldGUID>
                      <c15:f>calcs!$G$70</c15:f>
                      <c15:dlblFieldTableCache>
                        <c:ptCount val="1"/>
                        <c:pt idx="0">
                          <c:v>MON</c:v>
                        </c:pt>
                      </c15:dlblFieldTableCache>
                    </c15:dlblFTEntry>
                  </c15:dlblFieldTable>
                  <c15:showDataLabelsRange val="0"/>
                </c:ext>
                <c:ext xmlns:c16="http://schemas.microsoft.com/office/drawing/2014/chart" uri="{C3380CC4-5D6E-409C-BE32-E72D297353CC}">
                  <c16:uniqueId val="{0000003B-D9F5-4A80-B45A-1EC1F78D8AA5}"/>
                </c:ext>
              </c:extLst>
            </c:dLbl>
            <c:dLbl>
              <c:idx val="3"/>
              <c:tx>
                <c:strRef>
                  <c:f>calcs!$H$70</c:f>
                  <c:strCache>
                    <c:ptCount val="1"/>
                    <c:pt idx="0">
                      <c:v>TUE</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{B062F446-E14B-4CC0-AEA8-9F75A823DCED}</c15:txfldGUID>
                      <c15:f>calcs!$H$70</c15:f>
                      <c15:dlblFieldTableCache>
                        <c:ptCount val="1"/>
                        <c:pt idx="0">
                          <c:v>TUE</c:v>
                        </c:pt>
                      </c15:dlblFieldTableCache>
                    </c15:dlblFTEntry>
                  </c15:dlblFieldTable>
                  <c15:showDataLabelsRange val="0"/>
                </c:ext>
                <c:ext xmlns:c16="http://schemas.microsoft.com/office/drawing/2014/chart" uri="{C3380CC4-5D6E-409C-BE32-E72D297353CC}">
                  <c16:uniqueId val="{0000003C-D9F5-4A80-B45A-1EC1F78D8AA5}"/>
                </c:ext>
              </c:extLst>
            </c:dLbl>
            <c:dLbl>
              <c:idx val="4"/>
              <c:tx>
                <c:strRef>
                  <c:f>calcs!$I$70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{72B274FF-7AA1-442C-B4AC-8BEF6CBD824C}</c15:txfldGUID>
                      <c15:f>calcs!$I$70</c15:f>
                      <c15:dlblFieldTableCache>
                        <c:ptCount val="1"/>
                        <c:pt idx="0">
                          <c:v>WED</c:v>
                        </c:pt>
                      </c15:dlblFieldTableCache>
                    </c15:dlblFTEntry>
                  </c15:dlblFieldTable>
                  <c15:showDataLabelsRange val="0"/>
                </c:ext>
                <c:ext xmlns:c16="http://schemas.microsoft.com/office/drawing/2014/chart" uri="{C3380CC4-5D6E-409C-BE32-E72D297353CC}">
                  <c16:uniqueId val="{0000003D-D9F5-4A80-B45A-1EC1F78D8AA5}"/>
                </c:ext>
              </c:extLst>
            </c:dLbl>
            <c:dLbl>
              <c:idx val="5"/>
              <c:tx>
                <c:strRef>
                  <c:f>calcs!$J$70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{5108CFCD-E4DD-40F0-B65A-F6259330D819}</c15:txfldGUID>
                      <c15:f>calcs!$J$70</c15:f>
                      <c15:dlblFieldTableCache>
                        <c:ptCount val="1"/>
                        <c:pt idx="0">
                          <c:v>THU</c:v>
                        </c:pt>
                      </c15:dlblFieldTableCache>
                    </c15:dlblFTEntry>
                  </c15:dlblFieldTable>
                  <c15:showDataLabelsRange val="0"/>
                </c:ext>
                <c:ext xmlns:c16="http://schemas.microsoft.com/office/drawing/2014/chart" uri="{C3380CC4-5D6E-409C-BE32-E72D297353CC}">
                  <c16:uniqueId val="{0000003E-D9F5-4A80-B45A-1EC1F78D8AA5}"/>
                </c:ext>
              </c:extLst>
            </c:dLbl>
            <c:dLbl>
              <c:idx val="6"/>
              <c:tx>
                <c:strRef>
                  <c:f>calcs!$K$70</c:f>
                  <c:strCache>
                    <c:ptCount val="1"/>
                    <c:pt idx="0">
                      <c:v>FRI</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{15636CE9-B315-489E-B9EC-A3E4474E5B79}</c15:txfldGUID>
                      <c15:f>calcs!$K$70</c15:f>
                      <c15:dlblFieldTableCache>
                        <c:ptCount val="1"/>
                        <c:pt idx="0">
                          <c:v>FRI</c:v>
                        </c:pt>
                      </c15:dlblFieldTableCache>
                    </c15:dlblFTEntry>
                  </c15:dlblFieldTable>
                  <c15:showDataLabelsRange val="0"/>
                </c:ext>
                <c:ext xmlns:c16="http://schemas.microsoft.com/office/drawing/2014/chart" uri="{C3380CC4-5D6E-409C-BE32-E72D297353CC}">
                  <c16:uniqueId val="{0000003F-D9F5-4A80-B45A-1EC1F78D8AA5}"/>
                </c:ext>
              </c:extLst>
            </c:dLbl>
            <c:dLbl>
              <c:idx val="7"/>
              <c:tx>
                <c:strRef>
                  <c:f>calcs!$L$70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{A505118C-2EF0-44E8-8147-B2AA8473C73C}</c15:txfldGUID>
                      <c15:f>calcs!$L$70</c15:f>
                      <c15:dlblFieldTableCache>
                        <c:ptCount val="1"/>
                        <c:pt idx="0">
                          <c:v>SAT</c:v>
                        </c:pt>
                      </c15:dlblFieldTableCache>
                    </c15:dlblFTEntry>
                  </c15:dlblFieldTable>
                  <c15:showDataLabelsRange val="0"/>
                </c:ext>
                <c:ext xmlns:c16="http://schemas.microsoft.com/office/drawing/2014/chart" uri="{C3380CC4-5D6E-409C-BE32-E72D297353CC}">
                  <c16:uniqueId val="{00000040-D9F5-4A80-B45A-1EC1F78D8AA5}"/>
                </c:ext>
              </c:extLst>
            </c:dLbl>
            <c:dLbl>
              <c:idx val="8"/>
              <c:tx>
                <c:strRef>
                  <c:f>calcs!$M$70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{0255351F-2FBB-4664-B188-1DEEEA2A8728}</c15:txfldGUID>
                      <c15:f>calcs!$M$70</c15:f>
                      <c15:dlblFieldTableCache>
                        <c:ptCount val="1"/>
                        <c:pt idx="0">
                          <c:v>SUN</c:v>
                        </c:pt>
                      </c15:dlblFieldTableCache>
                    </c15:dlblFTEntry>
                  </c15:dlblFieldTable>
                  <c15:showDataLabelsRange val="0"/>
                </c:ext>
                <c:ext xmlns:c16="http://schemas.microsoft.com/office/drawing/2014/chart" uri="{C3380CC4-5D6E-409C-BE32-E72D297353CC}">
                  <c16:uniqueId val="{00000041-D9F5-4A80-B45A-1EC1F78D8AA5}"/>
                </c:ext>
              </c:extLst>
            </c:dLbl>
            <c:dLbl>
              <c:idx val="9"/>
              <c:tx>
                <c:strRef>
                  <c:f>calcs!$N$70</c:f>
                  <c:strCache>
                    <c:ptCount val="1"/>
                    <c:pt idx="0">
                      <c:v>MON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{439FF3A5-5EDA-4E5C-9BC4-03622020A15E}</c15:txfldGUID>
                      <c15:f>calcs!$N$70</c15:f>
                      <c15:dlblFieldTableCache>
                        <c:ptCount val="1"/>
                        <c:pt idx="0">
                          <c:v>MON</c:v>
                        </c:pt>
                      </c15:dlblFieldTableCache>
                    </c15:dlblFTEntry>
                  </c15:dlblFieldTable>
                  <c15:showDataLabelsRange val="0"/>
                </c:ext>
                <c:ext xmlns:c16="http://schemas.microsoft.com/office/drawing/2014/chart" uri="{C3380CC4-5D6E-409C-BE32-E72D297353CC}">
                  <c16:uniqueId val="{00000042-D9F5-4A80-B45A-1EC1F78D8AA5}"/>
                </c:ext>
              </c:extLst>
            </c:dLbl>
            <c:dLbl>
              <c:idx val="10"/>
              <c:tx>
                <c:strRef>
                  <c:f>calcs!$O$70</c:f>
                  <c:strCache>
                    <c:ptCount val="1"/>
                    <c:pt idx="0">
                      <c:v>TUE</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{43726DB2-9704-494C-B94C-89AC09492A32}</c15:txfldGUID>
                      <c15:f>calcs!$O$70</c15:f>
                      <c15:dlblFieldTableCache>
                        <c:ptCount val="1"/>
                        <c:pt idx="0">
                          <c:v>TUE</c:v>
                        </c:pt>
                      </c15:dlblFieldTableCache>
                    </c15:dlblFTEntry>
                  </c15:dlblFieldTable>
                  <c15:showDataLabelsRange val="0"/>
                </c:ext>
                <c:ext xmlns:c16="http://schemas.microsoft.com/office/drawing/2014/chart" uri="{C3380CC4-5D6E-409C-BE32-E72D297353CC}">
                  <c16:uniqueId val="{00000043-D9F5-4A80-B45A-1EC1F78D8AA5}"/>
                </c:ext>
              </c:extLst>
            </c:dLbl>
            <c:dLbl>
              <c:idx val="11"/>
              <c:tx>
                <c:strRef>
                  <c:f>calcs!$P$70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{1E682E4F-F17D-44D1-8E56-1C98128CDCA2}</c15:txfldGUID>
                      <c15:f>calcs!$P$70</c15:f>
                      <c15:dlblFieldTableCache>
                        <c:ptCount val="1"/>
                        <c:pt idx="0">
                          <c:v>WED</c:v>
                        </c:pt>
                      </c15:dlblFieldTableCache>
                    </c15:dlblFTEntry>
                  </c15:dlblFieldTable>
                  <c15:showDataLabelsRange val="0"/>
                </c:ext>
                <c:ext xmlns:c16="http://schemas.microsoft.com/office/drawing/2014/chart" uri="{C3380CC4-5D6E-409C-BE32-E72D297353CC}">
                  <c16:uniqueId val="{00000044-D9F5-4A80-B45A-1EC1F78D8AA5}"/>
                </c:ext>
              </c:extLst>
            </c:dLbl>
            <c:dLbl>
              <c:idx val="12"/>
              <c:tx>
                <c:strRef>
                  <c:f>calcs!$Q$70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{C53429D5-7CCC-416A-A700-CEB956814917}</c15:txfldGUID>
                      <c15:f>calcs!$Q$70</c15:f>
                      <c15:dlblFieldTableCache>
                        <c:ptCount val="1"/>
                        <c:pt idx="0">
                          <c:v>THU</c:v>
                        </c:pt>
                      </c15:dlblFieldTableCache>
                    </c15:dlblFTEntry>
                  </c15:dlblFieldTable>
                  <c15:showDataLabelsRange val="0"/>
                </c:ext>
                <c:ext xmlns:c16="http://schemas.microsoft.com/office/drawing/2014/chart" uri="{C3380CC4-5D6E-409C-BE32-E72D297353CC}">
                  <c16:uniqueId val="{00000045-D9F5-4A80-B45A-1EC1F78D8AA5}"/>
                </c:ext>
              </c:extLst>
            </c:dLbl>
            <c:dLbl>
              <c:idx val="13"/>
              <c:tx>
                <c:strRef>
                  <c:f>calcs!$R$70</c:f>
                  <c:strCache>
                    <c:ptCount val="1"/>
                    <c:pt idx="0">
                      <c:v>FRI</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{C283CB45-28F5-44E4-A477-036CB789A6DF}</c15:txfldGUID>
                      <c15:f>calcs!$R$70</c15:f>
                      <c15:dlblFieldTableCache>
                        <c:ptCount val="1"/>
                        <c:pt idx="0">
                          <c:v>FRI</c:v>
                        </c:pt>
                      </c15:dlblFieldTableCache>
                    </c15:dlblFTEntry>
                  </c15:dlblFieldTable>
                  <c15:showDataLabelsRange val="0"/>
                </c:ext>
                <c:ext xmlns:c16="http://schemas.microsoft.com/office/drawing/2014/chart" uri="{C3380CC4-5D6E-409C-BE32-E72D297353CC}">
                  <c16:uniqueId val="{00000046-D9F5-4A80-B45A-1EC1F78D8AA5}"/>
                </c:ext>
              </c:extLst>
            </c:dLbl>
            <c:dLbl>
              <c:idx val="14"/>
              <c:tx>
                <c:strRef>
                  <c:f>calcs!$S$70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{F66AA2B2-6A31-4541-AE89-142BB531419D}</c15:txfldGUID>
                      <c15:f>calcs!$S$70</c15:f>
                      <c15:dlblFieldTableCache>
                        <c:ptCount val="1"/>
                        <c:pt idx="0">
                          <c:v>SAT</c:v>
                        </c:pt>
                      </c15:dlblFieldTableCache>
                    </c15:dlblFTEntry>
                  </c15:dlblFieldTable>
                  <c15:showDataLabelsRange val="0"/>
                </c:ext>
                <c:ext xmlns:c16="http://schemas.microsoft.com/office/drawing/2014/chart" uri="{C3380CC4-5D6E-409C-BE32-E72D297353CC}">
                  <c16:uniqueId val="{00000047-D9F5-4A80-B45A-1EC1F78D8AA5}"/>
                </c:ext>
              </c:extLst>
            </c:dLbl>
            <c:dLbl>
              <c:idx val="15"/>
              <c:tx>
                <c:strRef>
                  <c:f>calcs!$T$70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{7D3B1557-A559-484F-8017-8E8070EF3F2A}</c15:txfldGUID>
                      <c15:f>calcs!$T$70</c15:f>
                      <c15:dlblFieldTableCache>
                        <c:ptCount val="1"/>
                        <c:pt idx="0">
                          <c:v>SUN</c:v>
                        </c:pt>
                      </c15:dlblFieldTableCache>
                    </c15:dlblFTEntry>
                  </c15:dlblFieldTable>
                  <c15:showDataLabelsRange val="0"/>
                </c:ext>
                <c:ext xmlns:c16="http://schemas.microsoft.com/office/drawing/2014/chart" uri="{C3380CC4-5D6E-409C-BE32-E72D297353CC}">
                  <c16:uniqueId val="{00000048-D9F5-4A80-B45A-1EC1F78D8AA5}"/>
                </c:ext>
              </c:extLst>
            </c:dLbl>
            <c:dLbl>
              <c:idx val="16"/>
              <c:tx>
                <c:strRef>
                  <c:f>calcs!$U$70</c:f>
                  <c:strCache>
                    <c:ptCount val="1"/>
                    <c:pt idx="0">
                      <c:v>MON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{EA169E1A-DBD1-46B2-9376-3EE886929434}</c15:txfldGUID>
                      <c15:f>calcs!$U$70</c15:f>
                      <c15:dlblFieldTableCache>
                        <c:ptCount val="1"/>
                        <c:pt idx="0">
                          <c:v>MON</c:v>
                        </c:pt>
                      </c15:dlblFieldTableCache>
                    </c15:dlblFTEntry>
                  </c15:dlblFieldTable>
                  <c15:showDataLabelsRange val="0"/>
                </c:ext>
                <c:ext xmlns:c16="http://schemas.microsoft.com/office/drawing/2014/chart" uri="{C3380CC4-5D6E-409C-BE32-E72D297353CC}">
                  <c16:uniqueId val="{00000049-D9F5-4A80-B45A-1EC1F78D8AA5}"/>
                </c:ext>
              </c:extLst>
            </c:dLbl>
            <c:dLbl>
              <c:idx val="17"/>
              <c:tx>
                <c:strRef>
                  <c:f>calcs!$V$70</c:f>
                  <c:strCache>
                    <c:ptCount val="1"/>
                    <c:pt idx="0">
                      <c:v>TUE</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{DF5F1413-05C5-44DB-A32E-4000F6E4D3FB}</c15:txfldGUID>
                      <c15:f>calcs!$V$70</c15:f>
                      <c15:dlblFieldTableCache>
                        <c:ptCount val="1"/>
                        <c:pt idx="0">
                          <c:v>TUE</c:v>
                        </c:pt>
                      </c15:dlblFieldTableCache>
                    </c15:dlblFTEntry>
                  </c15:dlblFieldTable>
                  <c15:showDataLabelsRange val="0"/>
                </c:ext>
                <c:ext xmlns:c16="http://schemas.microsoft.com/office/drawing/2014/chart" uri="{C3380CC4-5D6E-409C-BE32-E72D297353CC}">
                  <c16:uniqueId val="{0000004A-D9F5-4A80-B45A-1EC1F78D8AA5}"/>
                </c:ext>
              </c:extLst>
            </c:dLbl>
            <c:dLbl>
              <c:idx val="18"/>
              <c:tx>
                <c:strRef>
                  <c:f>calcs!$W$70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{ECA31DED-8C80-4740-93A5-7BE001FCDD37}</c15:txfldGUID>
                      <c15:f>calcs!$W$70</c15:f>
                      <c15:dlblFieldTableCache>
                        <c:ptCount val="1"/>
                        <c:pt idx="0">
                          <c:v>WED</c:v>
                        </c:pt>
                      </c15:dlblFieldTableCache>
                    </c15:dlblFTEntry>
                  </c15:dlblFieldTable>
                  <c15:showDataLabelsRange val="0"/>
                </c:ext>
                <c:ext xmlns:c16="http://schemas.microsoft.com/office/drawing/2014/chart" uri="{C3380CC4-5D6E-409C-BE32-E72D297353CC}">
                  <c16:uniqueId val="{0000004B-D9F5-4A80-B45A-1EC1F78D8AA5}"/>
                </c:ext>
              </c:extLst>
            </c:dLbl>
            <c:dLbl>
              <c:idx val="19"/>
              <c:tx>
                <c:strRef>
                  <c:f>calcs!$X$70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{405B9981-9766-4662-8F28-B001433CB56A}</c15:txfldGUID>
                      <c15:f>calcs!$X$70</c15:f>
                      <c15:dlblFieldTableCache>
                        <c:ptCount val="1"/>
                        <c:pt idx="0">
                          <c:v>THU</c:v>
                        </c:pt>
                      </c15:dlblFieldTableCache>
                    </c15:dlblFTEntry>
                  </c15:dlblFieldTable>
                  <c15:showDataLabelsRange val="0"/>
                </c:ext>
                <c:ext xmlns:c16="http://schemas.microsoft.com/office/drawing/2014/chart" uri="{C3380CC4-5D6E-409C-BE32-E72D297353CC}">
                  <c16:uniqueId val="{0000004C-D9F5-4A80-B45A-1EC1F78D8AA5}"/>
                </c:ext>
              </c:extLst>
            </c:dLbl>
            <c:dLbl>
              <c:idx val="20"/>
              <c:tx>
                <c:strRef>
                  <c:f>calcs!$Y$70</c:f>
                  <c:strCache>
                    <c:ptCount val="1"/>
                    <c:pt idx="0">
                      <c:v>FRI</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{9450F05C-0644-49C9-B45F-4BEC7A6A5BB0}</c15:txfldGUID>
                      <c15:f>calcs!$Y$70</c15:f>
                      <c15:dlblFieldTableCache>
                        <c:ptCount val="1"/>
                        <c:pt idx="0">
                          <c:v>FRI</c:v>
                        </c:pt>
                      </c15:dlblFieldTableCache>
                    </c15:dlblFTEntry>
                  </c15:dlblFieldTable>
                  <c15:showDataLabelsRange val="0"/>
                </c:ext>
                <c:ext xmlns:c16="http://schemas.microsoft.com/office/drawing/2014/chart" uri="{C3380CC4-5D6E-409C-BE32-E72D297353CC}">
                  <c16:uniqueId val="{0000004D-D9F5-4A80-B45A-1EC1F78D8AA5}"/>
                </c:ext>
              </c:extLst>
            </c:dLbl>
            <c:dLbl>
              <c:idx val="21"/>
              <c:tx>
                <c:strRef>
                  <c:f>calcs!$Z$70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{6EA36E7F-0AF8-4261-9AAF-8B1D90A8A660}</c15:txfldGUID>
                      <c15:f>calcs!$Z$70</c15:f>
                      <c15:dlblFieldTableCache>
                        <c:ptCount val="1"/>
                        <c:pt idx="0">
                          <c:v>SAT</c:v>
                        </c:pt>
                      </c15:dlblFieldTableCache>
                    </c15:dlblFTEntry>
                  </c15:dlblFieldTable>
                  <c15:showDataLabelsRange val="0"/>
                </c:ext>
                <c:ext xmlns:c16="http://schemas.microsoft.com/office/drawing/2014/chart" uri="{C3380CC4-5D6E-409C-BE32-E72D297353CC}">
                  <c16:uniqueId val="{0000004E-D9F5-4A80-B45A-1EC1F78D8AA5}"/>
                </c:ext>
              </c:extLst>
            </c:dLbl>
            <c:dLbl>
              <c:idx val="22"/>
              <c:tx>
                <c:strRef>
                  <c:f>calcs!$AA$70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{3E16899C-D5C2-4355-A04D-84EB5FD7F88C}</c15:txfldGUID>
                      <c15:f>calcs!$AA$70</c15:f>
                      <c15:dlblFieldTableCache>
                        <c:ptCount val="1"/>
                        <c:pt idx="0">
                          <c:v>SUN</c:v>
                        </c:pt>
                      </c15:dlblFieldTableCache>
                    </c15:dlblFTEntry>
                  </c15:dlblFieldTable>
                  <c15:showDataLabelsRange val="0"/>
                </c:ext>
                <c:ext xmlns:c16="http://schemas.microsoft.com/office/drawing/2014/chart" uri="{C3380CC4-5D6E-409C-BE32-E72D297353CC}">
                  <c16:uniqueId val="{0000004F-D9F5-4A80-B45A-1EC1F78D8AA5}"/>
                </c:ext>
              </c:extLst>
            </c:dLbl>
            <c:dLbl>
              <c:idx val="23"/>
              <c:tx>
                <c:strRef>
                  <c:f>calcs!$AB$70</c:f>
                  <c:strCache>
                    <c:ptCount val="1"/>
                    <c:pt idx="0">
                      <c:v>MON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{2CFEF3B2-A819-41CE-A855-0150FB5046F3}</c15:txfldGUID>
                      <c15:f>calcs!$AB$70</c15:f>
                      <c15:dlblFieldTableCache>
                        <c:ptCount val="1"/>
                        <c:pt idx="0">
                          <c:v>MON</c:v>
                        </c:pt>
                      </c15:dlblFieldTableCache>
                    </c15:dlblFTEntry>
                  </c15:dlblFieldTable>
                  <c15:showDataLabelsRange val="0"/>
                </c:ext>
                <c:ext xmlns:c16="http://schemas.microsoft.com/office/drawing/2014/chart" uri="{C3380CC4-5D6E-409C-BE32-E72D297353CC}">
                  <c16:uniqueId val="{00000050-D9F5-4A80-B45A-1EC1F78D8AA5}"/>
                </c:ext>
              </c:extLst>
            </c:dLbl>
            <c:dLbl>
              <c:idx val="24"/>
              <c:tx>
                <c:strRef>
                  <c:f>calcs!$AC$70</c:f>
                  <c:strCache>
                    <c:ptCount val="1"/>
                    <c:pt idx="0">
                      <c:v>TUE</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{EB7066AA-A0F5-4466-8A03-E332FD2EB18C}</c15:txfldGUID>
                      <c15:f>calcs!$AC$70</c15:f>
                      <c15:dlblFieldTableCache>
                        <c:ptCount val="1"/>
                        <c:pt idx="0">
                          <c:v>TUE</c:v>
                        </c:pt>
                      </c15:dlblFieldTableCache>
                    </c15:dlblFTEntry>
                  </c15:dlblFieldTable>
                  <c15:showDataLabelsRange val="0"/>
                </c:ext>
                <c:ext xmlns:c16="http://schemas.microsoft.com/office/drawing/2014/chart" uri="{C3380CC4-5D6E-409C-BE32-E72D297353CC}">
                  <c16:uniqueId val="{00000051-D9F5-4A80-B45A-1EC1F78D8AA5}"/>
                </c:ext>
              </c:extLst>
            </c:dLbl>
            <c:dLbl>
              <c:idx val="25"/>
              <c:tx>
                <c:strRef>
                  <c:f>calcs!$AD$70</c:f>
                  <c:strCache>
                    <c:ptCount val="1"/>
                    <c:pt idx="0">
                      <c:v>WED</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{B64D744D-45A9-4EC1-A3A6-852AFC76FB2C}</c15:txfldGUID>
                      <c15:f>calcs!$AD$70</c15:f>
                      <c15:dlblFieldTableCache>
                        <c:ptCount val="1"/>
                        <c:pt idx="0">
                          <c:v>WED</c:v>
                        </c:pt>
                      </c15:dlblFieldTableCache>
                    </c15:dlblFTEntry>
                  </c15:dlblFieldTable>
                  <c15:showDataLabelsRange val="0"/>
                </c:ext>
                <c:ext xmlns:c16="http://schemas.microsoft.com/office/drawing/2014/chart" uri="{C3380CC4-5D6E-409C-BE32-E72D297353CC}">
                  <c16:uniqueId val="{00000052-D9F5-4A80-B45A-1EC1F78D8AA5}"/>
                </c:ext>
              </c:extLst>
            </c:dLbl>
            <c:dLbl>
              <c:idx val="26"/>
              <c:tx>
                <c:strRef>
                  <c:f>calcs!$AE$70</c:f>
                  <c:strCache>
                    <c:ptCount val="1"/>
                    <c:pt idx="0">
                      <c:v>THU</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{BBDF99E5-6D60-47AD-90CD-A3FBD4BEFE07}</c15:txfldGUID>
                      <c15:f>calcs!$AE$70</c15:f>
                      <c15:dlblFieldTableCache>
                        <c:ptCount val="1"/>
                        <c:pt idx="0">
                          <c:v>THU</c:v>
                        </c:pt>
                      </c15:dlblFieldTableCache>
                    </c15:dlblFTEntry>
                  </c15:dlblFieldTable>
                  <c15:showDataLabelsRange val="0"/>
                </c:ext>
                <c:ext xmlns:c16="http://schemas.microsoft.com/office/drawing/2014/chart" uri="{C3380CC4-5D6E-409C-BE32-E72D297353CC}">
                  <c16:uniqueId val="{00000053-D9F5-4A80-B45A-1EC1F78D8AA5}"/>
                </c:ext>
              </c:extLst>
            </c:dLbl>
            <c:dLbl>
              <c:idx val="27"/>
              <c:tx>
                <c:strRef>
                  <c:f>calcs!$AF$70</c:f>
                  <c:strCache>
                    <c:ptCount val="1"/>
                    <c:pt idx="0">
                      <c:v>FRI</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{242C1408-17F3-46A5-98DC-F6BC7DDF5C33}</c15:txfldGUID>
                      <c15:f>calcs!$AF$70</c15:f>
                      <c15:dlblFieldTableCache>
                        <c:ptCount val="1"/>
                        <c:pt idx="0">
                          <c:v>FRI</c:v>
                        </c:pt>
                      </c15:dlblFieldTableCache>
                    </c15:dlblFTEntry>
                  </c15:dlblFieldTable>
                  <c15:showDataLabelsRange val="0"/>
                </c:ext>
                <c:ext xmlns:c16="http://schemas.microsoft.com/office/drawing/2014/chart" uri="{C3380CC4-5D6E-409C-BE32-E72D297353CC}">
                  <c16:uniqueId val="{00000054-D9F5-4A80-B45A-1EC1F78D8AA5}"/>
                </c:ext>
              </c:extLst>
            </c:dLbl>
            <c:dLbl>
              <c:idx val="28"/>
              <c:tx>
                <c:strRef>
                  <c:f>calcs!$AG$70</c:f>
                  <c:strCache>
                    <c:ptCount val="1"/>
                    <c:pt idx="0">
                      <c:v>SAT</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{3557B10F-6ED6-4231-AB88-85A4ACD90DA8}</c15:txfldGUID>
                      <c15:f>calcs!$AG$70</c15:f>
                      <c15:dlblFieldTableCache>
                        <c:ptCount val="1"/>
                        <c:pt idx="0">
                          <c:v>SAT</c:v>
                        </c:pt>
                      </c15:dlblFieldTableCache>
                    </c15:dlblFTEntry>
                  </c15:dlblFieldTable>
                  <c15:showDataLabelsRange val="0"/>
                </c:ext>
                <c:ext xmlns:c16="http://schemas.microsoft.com/office/drawing/2014/chart" uri="{C3380CC4-5D6E-409C-BE32-E72D297353CC}">
                  <c16:uniqueId val="{00000055-D9F5-4A80-B45A-1EC1F78D8AA5}"/>
                </c:ext>
              </c:extLst>
            </c:dLbl>
            <c:dLbl>
              <c:idx val="29"/>
              <c:tx>
                <c:strRef>
                  <c:f>calcs!$AH$70</c:f>
                  <c:strCache>
                    <c:ptCount val="1"/>
                    <c:pt idx="0">
                      <c:v>SUN</c:v>
                    </c:pt>
                  </c:strCache>
                </c:strRef>
              </c:tx>
              <c:dLblPos val="ctr"/>
              <c:showLegendKey val="0"/>
              <c:showVal val="1"/>
              <c:showCatName val="0"/>
              <c:showSerName val="0"/>
              <c:showPercent val="0"/>
              <c:showBubbleSize val="0"/>
              <c:extLst>
                <c:ext xmlns:c15="http://schemas.microsoft.com/office/drawing/2012/chart" uri="{CE6537A1-D6FC-4f65-9D91-7224C49458BB}">
                  <c15:dlblFieldTable>
                    <c15:dlblFTEntry>
                      <c15:txfldGUID>{9B9094D4-DFF4-4AB7-8482-9C20454D29CE}</c15:txfldGUID>
                      <c15:f>calcs!$AH$70</c15:f>
                      <c15:dlblFieldTableCache>
                        <c:ptCount val="1"/>
                        <c:pt idx="0">
                          <c:v>SUN</c:v>
                        </c:pt>
                      </c15:dlblFieldTableCache>
                    </c15:dlblFTEntry>
                  </c15:dlblFieldTable>
                  <c15:showDataLabelsRange val="0"/>
                </c:ext>
                <c:ext xmlns:c16="http://schemas.microsoft.com/office/drawing/2014/chart" uri="{C3380CC4-5D6E-409C-BE32-E72D297353CC}">
                  <c16:uniqueId val="{00000056-D9F5-4A80-B45A-1EC1F78D8AA5}"/>
                </c:ext>
              </c:extLst>
            </c:dLbl>
            <c:spPr>
              <a:noFill/>
              <a:ln>
                <a:noFill/>
              </a:ln>
              <a:effectLst/>
            </c:spPr>
            <c:txPr>
              <a:bodyPr/>
              <a:lstStyle/>
              <a:p>
                <a:pPr>
                  <a:defRPr sz="9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calcs!$E$69:$AH$69</c:f>
              <c:numCache>
                <c:formatCode>General</c:formatCode>
                <c:ptCount val="30"/>
                <c:pt idx="0">
                  <c:v>2.2999999999999998</c:v>
                </c:pt>
                <c:pt idx="1">
                  <c:v>2.2999999999999998</c:v>
                </c:pt>
                <c:pt idx="2">
                  <c:v>2.2999999999999998</c:v>
                </c:pt>
                <c:pt idx="3">
                  <c:v>2.2999999999999998</c:v>
                </c:pt>
                <c:pt idx="4">
                  <c:v>2.2999999999999998</c:v>
                </c:pt>
                <c:pt idx="5">
                  <c:v>2.2999999999999998</c:v>
                </c:pt>
                <c:pt idx="6">
                  <c:v>2.2999999999999998</c:v>
                </c:pt>
                <c:pt idx="7">
                  <c:v>2.2999999999999998</c:v>
                </c:pt>
                <c:pt idx="8">
                  <c:v>2.2999999999999998</c:v>
                </c:pt>
                <c:pt idx="9">
                  <c:v>2.2999999999999998</c:v>
                </c:pt>
                <c:pt idx="10">
                  <c:v>2.2999999999999998</c:v>
                </c:pt>
                <c:pt idx="11">
                  <c:v>2.2999999999999998</c:v>
                </c:pt>
                <c:pt idx="12">
                  <c:v>2.2999999999999998</c:v>
                </c:pt>
                <c:pt idx="13">
                  <c:v>2.2999999999999998</c:v>
                </c:pt>
                <c:pt idx="14">
                  <c:v>2.2999999999999998</c:v>
                </c:pt>
                <c:pt idx="15">
                  <c:v>2.2999999999999998</c:v>
                </c:pt>
                <c:pt idx="16">
                  <c:v>2.2999999999999998</c:v>
                </c:pt>
                <c:pt idx="17">
                  <c:v>2.2999999999999998</c:v>
                </c:pt>
                <c:pt idx="18">
                  <c:v>2.2999999999999998</c:v>
                </c:pt>
                <c:pt idx="19">
                  <c:v>2.2999999999999998</c:v>
                </c:pt>
                <c:pt idx="20">
                  <c:v>2.2999999999999998</c:v>
                </c:pt>
                <c:pt idx="21">
                  <c:v>2.2999999999999998</c:v>
                </c:pt>
                <c:pt idx="22">
                  <c:v>2.2999999999999998</c:v>
                </c:pt>
                <c:pt idx="23">
                  <c:v>2.2999999999999998</c:v>
                </c:pt>
                <c:pt idx="24">
                  <c:v>2.2999999999999998</c:v>
                </c:pt>
                <c:pt idx="25">
                  <c:v>2.2999999999999998</c:v>
                </c:pt>
                <c:pt idx="26">
                  <c:v>2.2999999999999998</c:v>
                </c:pt>
                <c:pt idx="27">
                  <c:v>2.2999999999999998</c:v>
                </c:pt>
                <c:pt idx="28">
                  <c:v>2.2999999999999998</c:v>
                </c:pt>
                <c:pt idx="29">
                  <c:v>2.2999999999999998</c:v>
                </c:pt>
              </c:numCache>
            </c:numRef>
          </c:val>
          <c:smooth val="0"/>
          <c:extLst>
            <c:ext xmlns:c16="http://schemas.microsoft.com/office/drawing/2014/chart" uri="{C3380CC4-5D6E-409C-BE32-E72D297353CC}">
              <c16:uniqueId val="{00000057-D9F5-4A80-B45A-1EC1F78D8AA5}"/>
            </c:ext>
          </c:extLst>
        </c:ser>
        <c:ser>
          <c:idx val="25"/>
          <c:order val="25"/>
          <c:tx>
            <c:strRef>
              <c:f>calcs!$D$59</c:f>
              <c:strCache>
                <c:ptCount val="1"/>
                <c:pt idx="0">
                  <c:v>Jun 2017 - Top Band</c:v>
                </c:pt>
              </c:strCache>
            </c:strRef>
          </c:tx>
          <c:spPr>
            <a:ln w="228600" cap="sq">
              <a:solidFill>
                <a:schemeClr val="accent3"/>
              </a:solidFill>
            </a:ln>
          </c:spPr>
          <c:marker>
            <c:symbol val="none"/>
          </c:marker>
          <c:val>
            <c:numRef>
              <c:f>calcs!$E$59:$AH$59</c:f>
              <c:numCache>
                <c:formatCode>General</c:formatCode>
                <c:ptCount val="30"/>
                <c:pt idx="0">
                  <c:v>13</c:v>
                </c:pt>
                <c:pt idx="1">
                  <c:v>13</c:v>
                </c:pt>
                <c:pt idx="2">
                  <c:v>13</c:v>
                </c:pt>
                <c:pt idx="3">
                  <c:v>13</c:v>
                </c:pt>
                <c:pt idx="4">
                  <c:v>13</c:v>
                </c:pt>
                <c:pt idx="5">
                  <c:v>13</c:v>
                </c:pt>
                <c:pt idx="6">
                  <c:v>13</c:v>
                </c:pt>
                <c:pt idx="7">
                  <c:v>13</c:v>
                </c:pt>
                <c:pt idx="8">
                  <c:v>13</c:v>
                </c:pt>
                <c:pt idx="9">
                  <c:v>13</c:v>
                </c:pt>
                <c:pt idx="10">
                  <c:v>13</c:v>
                </c:pt>
                <c:pt idx="11">
                  <c:v>13</c:v>
                </c:pt>
                <c:pt idx="12">
                  <c:v>13</c:v>
                </c:pt>
                <c:pt idx="13">
                  <c:v>13</c:v>
                </c:pt>
                <c:pt idx="14">
                  <c:v>13</c:v>
                </c:pt>
                <c:pt idx="15">
                  <c:v>13</c:v>
                </c:pt>
                <c:pt idx="16">
                  <c:v>13</c:v>
                </c:pt>
                <c:pt idx="17">
                  <c:v>13</c:v>
                </c:pt>
                <c:pt idx="18">
                  <c:v>13</c:v>
                </c:pt>
                <c:pt idx="19">
                  <c:v>13</c:v>
                </c:pt>
                <c:pt idx="20">
                  <c:v>13</c:v>
                </c:pt>
                <c:pt idx="21">
                  <c:v>13</c:v>
                </c:pt>
                <c:pt idx="22">
                  <c:v>13</c:v>
                </c:pt>
                <c:pt idx="23">
                  <c:v>13</c:v>
                </c:pt>
                <c:pt idx="24">
                  <c:v>13</c:v>
                </c:pt>
                <c:pt idx="25">
                  <c:v>13</c:v>
                </c:pt>
                <c:pt idx="26">
                  <c:v>13</c:v>
                </c:pt>
                <c:pt idx="27">
                  <c:v>13</c:v>
                </c:pt>
                <c:pt idx="28">
                  <c:v>#N/A</c:v>
                </c:pt>
                <c:pt idx="29">
                  <c:v>#N/A</c:v>
                </c:pt>
              </c:numCache>
            </c:numRef>
          </c:val>
          <c:smooth val="0"/>
          <c:extLst>
            <c:ext xmlns:c16="http://schemas.microsoft.com/office/drawing/2014/chart" uri="{C3380CC4-5D6E-409C-BE32-E72D297353CC}">
              <c16:uniqueId val="{00000058-D9F5-4A80-B45A-1EC1F78D8AA5}"/>
            </c:ext>
          </c:extLst>
        </c:ser>
        <c:ser>
          <c:idx val="26"/>
          <c:order val="26"/>
          <c:tx>
            <c:strRef>
              <c:f>calcs!$D$62</c:f>
              <c:strCache>
                <c:ptCount val="1"/>
                <c:pt idx="0">
                  <c:v>Jul 2017 - Top Band</c:v>
                </c:pt>
              </c:strCache>
            </c:strRef>
          </c:tx>
          <c:spPr>
            <a:ln w="228600" cap="sq">
              <a:solidFill>
                <a:schemeClr val="accent2"/>
              </a:solidFill>
            </a:ln>
          </c:spPr>
          <c:marker>
            <c:symbol val="none"/>
          </c:marker>
          <c:val>
            <c:numRef>
              <c:f>calcs!$E$62:$AH$62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13</c:v>
                </c:pt>
                <c:pt idx="29">
                  <c:v>13</c:v>
                </c:pt>
              </c:numCache>
            </c:numRef>
          </c:val>
          <c:smooth val="0"/>
          <c:extLst>
            <c:ext xmlns:c16="http://schemas.microsoft.com/office/drawing/2014/chart" uri="{C3380CC4-5D6E-409C-BE32-E72D297353CC}">
              <c16:uniqueId val="{00000059-D9F5-4A80-B45A-1EC1F78D8AA5}"/>
            </c:ext>
          </c:extLst>
        </c:ser>
        <c:dLbls>
          <c:showLegendKey val="0"/>
          <c:showVal val="0"/>
          <c:showCatName val="0"/>
          <c:showSerName val="0"/>
          <c:showPercent val="0"/>
          <c:showBubbleSize val="0"/>
        </c:dLbls>
        <c:marker val="1"/>
        <c:smooth val="0"/>
        <c:axId val="562907528"/>
        <c:axId val="562907920"/>
      </c:lineChart>
      <c:dateAx>
        <c:axId val="562907528"/>
        <c:scaling>
          <c:orientation val="minMax"/>
        </c:scaling>
        <c:delete val="1"/>
        <c:axPos val="b"/>
        <c:majorGridlines>
          <c:spPr>
            <a:ln w="3175">
              <a:solidFill>
                <a:schemeClr val="tx2">
                  <a:lumMod val="20000"/>
                  <a:lumOff val="80000"/>
                  <a:alpha val="85000"/>
                </a:schemeClr>
              </a:solidFill>
            </a:ln>
          </c:spPr>
        </c:majorGridlines>
        <c:numFmt formatCode="d" sourceLinked="0"/>
        <c:majorTickMark val="out"/>
        <c:minorTickMark val="none"/>
        <c:tickLblPos val="nextTo"/>
        <c:crossAx val="562907920"/>
        <c:crosses val="autoZero"/>
        <c:auto val="1"/>
        <c:lblOffset val="100"/>
        <c:baseTimeUnit val="days"/>
      </c:dateAx>
      <c:valAx>
        <c:axId val="562907920"/>
        <c:scaling>
          <c:orientation val="minMax"/>
          <c:max val="13.5"/>
          <c:min val="0"/>
        </c:scaling>
        <c:delete val="1"/>
        <c:axPos val="l"/>
        <c:numFmt formatCode="General" sourceLinked="1"/>
        <c:majorTickMark val="out"/>
        <c:minorTickMark val="none"/>
        <c:tickLblPos val="nextTo"/>
        <c:crossAx val="562907528"/>
        <c:crosses val="autoZero"/>
        <c:crossBetween val="between"/>
        <c:majorUnit val="1"/>
      </c:valAx>
    </c:plotArea>
    <c:plotVisOnly val="1"/>
    <c:dispBlanksAs val="gap"/>
    <c:showDLblsOverMax val="0"/>
  </c:chart>
  <c:spPr>
    <a:noFill/>
    <a:ln>
      <a:noFill/>
    </a:ln>
  </c:spPr>
  <c:txPr>
    <a:bodyPr/>
    <a:lstStyle/>
    <a:p>
      <a:pPr>
        <a:defRPr sz="1000"/>
      </a:pPr>
      <a:endParaRPr lang="en-US"/>
    </a:p>
  </c:txPr>
  <c:printSettings>
    <c:headerFooter/>
    <c:pageMargins b="0.75" l="0.7" r="0.7" t="1" header="0.3" footer="0.3"/>
    <c:pageSetup orientation="landscape"/>
  </c:printSettings>
</c:chartSpace>
</file>

<file path=xl/ctrlProps/ctrlProp1.xml><?xml version="1.0" encoding="utf-8"?>
<formControlPr xmlns="http://schemas.microsoft.com/office/spreadsheetml/2009/9/main" objectType="Scroll" dx="16" fmlaLink="WindowOffset" horiz="1" max="500" noThreeD="1" page="7"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304800</xdr:colOff>
      <xdr:row>1</xdr:row>
      <xdr:rowOff>85725</xdr:rowOff>
    </xdr:from>
    <xdr:to>
      <xdr:col>6</xdr:col>
      <xdr:colOff>6350</xdr:colOff>
      <xdr:row>1</xdr:row>
      <xdr:rowOff>3637276</xdr:rowOff>
    </xdr:to>
    <xdr:graphicFrame macro="">
      <xdr:nvGraphicFramePr>
        <xdr:cNvPr id="7" name="TimelineChart" descr="Scrollable timeline of the project activities." title="Timeline Chart">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21078</xdr:colOff>
      <xdr:row>1</xdr:row>
      <xdr:rowOff>3600450</xdr:rowOff>
    </xdr:from>
    <xdr:to>
      <xdr:col>5</xdr:col>
      <xdr:colOff>3524250</xdr:colOff>
      <xdr:row>1</xdr:row>
      <xdr:rowOff>3828886</xdr:rowOff>
    </xdr:to>
    <xdr:grpSp>
      <xdr:nvGrpSpPr>
        <xdr:cNvPr id="5" name="Group 4">
          <a:extLst>
            <a:ext uri="{FF2B5EF4-FFF2-40B4-BE49-F238E27FC236}">
              <a16:creationId xmlns:a16="http://schemas.microsoft.com/office/drawing/2014/main" id="{00000000-0008-0000-0000-000005000000}"/>
            </a:ext>
          </a:extLst>
        </xdr:cNvPr>
        <xdr:cNvGrpSpPr/>
      </xdr:nvGrpSpPr>
      <xdr:grpSpPr>
        <a:xfrm>
          <a:off x="338578" y="4044950"/>
          <a:ext cx="8246622" cy="228436"/>
          <a:chOff x="306828" y="4108031"/>
          <a:chExt cx="8729080" cy="223563"/>
        </a:xfrm>
      </xdr:grpSpPr>
      <xdr:sp macro="" textlink="">
        <xdr:nvSpPr>
          <xdr:cNvPr id="2" name="Rectangle 1">
            <a:extLst>
              <a:ext uri="{FF2B5EF4-FFF2-40B4-BE49-F238E27FC236}">
                <a16:creationId xmlns:a16="http://schemas.microsoft.com/office/drawing/2014/main" id="{00000000-0008-0000-0000-000002000000}"/>
              </a:ext>
            </a:extLst>
          </xdr:cNvPr>
          <xdr:cNvSpPr/>
        </xdr:nvSpPr>
        <xdr:spPr>
          <a:xfrm>
            <a:off x="317500" y="4131307"/>
            <a:ext cx="8706414" cy="200287"/>
          </a:xfrm>
          <a:prstGeom prst="rect">
            <a:avLst/>
          </a:prstGeom>
          <a:solidFill>
            <a:schemeClr val="accent3"/>
          </a:solidFill>
          <a:ln>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mc:AlternateContent xmlns:mc="http://schemas.openxmlformats.org/markup-compatibility/2006">
        <mc:Choice xmlns:a14="http://schemas.microsoft.com/office/drawing/2010/main" Requires="a14">
          <xdr:sp macro="" textlink="">
            <xdr:nvSpPr>
              <xdr:cNvPr id="1025" name="Scroll Bar" descr="Click the scroll bar to modify the project time frame shown on the Timeline Chart or enter the start date for the display of project activities in cell D1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306828" y="4108031"/>
                <a:ext cx="8729080" cy="163196"/>
              </a:xfrm>
              <a:prstGeom prst="rect">
                <a:avLst/>
              </a:prstGeom>
              <a:noFill/>
              <a:ln w="9525">
                <a:miter lim="800000"/>
                <a:headEnd/>
                <a:tailEnd/>
              </a:ln>
            </xdr:spPr>
          </xdr:sp>
        </mc:Choice>
        <mc:Fallback/>
      </mc:AlternateContent>
    </xdr:grpSp>
    <xdr:clientData/>
  </xdr:twoCellAnchor>
</xdr:wsDr>
</file>

<file path=xl/tables/table1.xml><?xml version="1.0" encoding="utf-8"?>
<table xmlns="http://schemas.openxmlformats.org/spreadsheetml/2006/main" id="1" name="Activities" displayName="Activities" ref="B5:F17" totalsRowShown="0">
  <autoFilter ref="B5:F17"/>
  <sortState ref="C20:F25">
    <sortCondition ref="D19:D25"/>
  </sortState>
  <tableColumns count="5">
    <tableColumn id="5" name="Id">
      <calculatedColumnFormula>ROW(B6)-calcs!$D$5</calculatedColumnFormula>
    </tableColumn>
    <tableColumn id="1" name="ACTIVITY"/>
    <tableColumn id="2" name="START">
      <calculatedColumnFormula>D5+10</calculatedColumnFormula>
    </tableColumn>
    <tableColumn id="3" name="END">
      <calculatedColumnFormula>Activities[[#This Row],[START]]+2</calculatedColumnFormula>
    </tableColumn>
    <tableColumn id="4" name="NOTES"/>
  </tableColumns>
  <tableStyleInfo name="Project Timeline" showFirstColumn="0" showLastColumn="0" showRowStripes="1" showColumnStripes="0"/>
  <extLst>
    <ext xmlns:x14="http://schemas.microsoft.com/office/spreadsheetml/2009/9/main" uri="{504A1905-F514-4f6f-8877-14C23A59335A}">
      <x14:table altTextSummary="This table is for the user to enter and manage project timelines.  The columns are Activity, Start, End, and Notes.  All activities entered in the table will be rendered in the Timeline Chart"/>
    </ext>
  </extLst>
</table>
</file>

<file path=xl/theme/theme1.xml><?xml version="1.0" encoding="utf-8"?>
<a:theme xmlns:a="http://schemas.openxmlformats.org/drawingml/2006/main" name="Office Theme">
  <a:themeElements>
    <a:clrScheme name="Project Timeline">
      <a:dk1>
        <a:sysClr val="windowText" lastClr="000000"/>
      </a:dk1>
      <a:lt1>
        <a:sysClr val="window" lastClr="FFFFFF"/>
      </a:lt1>
      <a:dk2>
        <a:srgbClr val="37464D"/>
      </a:dk2>
      <a:lt2>
        <a:srgbClr val="F0ECEB"/>
      </a:lt2>
      <a:accent1>
        <a:srgbClr val="FE713B"/>
      </a:accent1>
      <a:accent2>
        <a:srgbClr val="0CA8C7"/>
      </a:accent2>
      <a:accent3>
        <a:srgbClr val="9BD174"/>
      </a:accent3>
      <a:accent4>
        <a:srgbClr val="8F6BA2"/>
      </a:accent4>
      <a:accent5>
        <a:srgbClr val="FFED56"/>
      </a:accent5>
      <a:accent6>
        <a:srgbClr val="E95877"/>
      </a:accent6>
      <a:hlink>
        <a:srgbClr val="47C2D9"/>
      </a:hlink>
      <a:folHlink>
        <a:srgbClr val="8F6BA2"/>
      </a:folHlink>
    </a:clrScheme>
    <a:fontScheme name="Project Timelin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6" tint="-0.249977111117893"/>
    <pageSetUpPr autoPageBreaks="0"/>
  </sheetPr>
  <dimension ref="A1:G17"/>
  <sheetViews>
    <sheetView showGridLines="0" tabSelected="1" zoomScaleNormal="100" workbookViewId="0">
      <selection activeCell="J2" sqref="J2"/>
    </sheetView>
  </sheetViews>
  <sheetFormatPr defaultColWidth="9.1796875" defaultRowHeight="35.15" customHeight="1" x14ac:dyDescent="0.35"/>
  <cols>
    <col min="1" max="1" width="4.54296875" style="5" customWidth="1"/>
    <col min="2" max="2" width="8.7265625" style="5" hidden="1" customWidth="1"/>
    <col min="3" max="3" width="31" style="5" customWidth="1"/>
    <col min="4" max="5" width="18.453125" style="5" customWidth="1"/>
    <col min="6" max="6" width="50.6328125" style="5" customWidth="1"/>
    <col min="7" max="7" width="4.54296875" style="5" customWidth="1"/>
    <col min="8" max="8" width="4.7265625" style="5" customWidth="1"/>
    <col min="9" max="16384" width="9.1796875" style="5"/>
  </cols>
  <sheetData>
    <row r="1" spans="1:7" s="4" customFormat="1" ht="35.15" customHeight="1" thickBot="1" x14ac:dyDescent="0.4">
      <c r="A1" s="10"/>
      <c r="B1" s="11"/>
      <c r="C1" s="11" t="s">
        <v>17</v>
      </c>
      <c r="D1" s="11"/>
      <c r="E1" s="11"/>
      <c r="F1" s="11"/>
      <c r="G1" s="11"/>
    </row>
    <row r="2" spans="1:7" ht="316" customHeight="1" thickTop="1" thickBot="1" x14ac:dyDescent="0.4">
      <c r="C2" s="17"/>
      <c r="D2" s="17"/>
      <c r="E2" s="17"/>
      <c r="F2" s="17"/>
    </row>
    <row r="3" spans="1:7" ht="10" customHeight="1" thickTop="1" x14ac:dyDescent="0.35">
      <c r="C3"/>
      <c r="D3"/>
      <c r="E3"/>
      <c r="F3"/>
    </row>
    <row r="4" spans="1:7" s="12" customFormat="1" ht="35.15" customHeight="1" x14ac:dyDescent="0.35">
      <c r="C4" s="14" t="s">
        <v>30</v>
      </c>
      <c r="D4" s="15">
        <f ca="1">TODAY()</f>
        <v>42889</v>
      </c>
      <c r="E4" s="13"/>
      <c r="F4" s="13"/>
    </row>
    <row r="5" spans="1:7" ht="21" customHeight="1" x14ac:dyDescent="0.35">
      <c r="B5" s="6" t="s">
        <v>5</v>
      </c>
      <c r="C5" s="16" t="s">
        <v>13</v>
      </c>
      <c r="D5" s="16" t="s">
        <v>14</v>
      </c>
      <c r="E5" s="16" t="s">
        <v>15</v>
      </c>
      <c r="F5" s="16" t="s">
        <v>16</v>
      </c>
    </row>
    <row r="6" spans="1:7" ht="35.15" customHeight="1" x14ac:dyDescent="0.35">
      <c r="B6" s="6">
        <f>ROW(B6)-calcs!$D$5</f>
        <v>-6</v>
      </c>
      <c r="C6" s="7" t="s">
        <v>18</v>
      </c>
      <c r="D6" s="8">
        <f ca="1">$D$4+3</f>
        <v>42892</v>
      </c>
      <c r="E6" s="8"/>
      <c r="F6" s="9"/>
    </row>
    <row r="7" spans="1:7" ht="35.15" customHeight="1" x14ac:dyDescent="0.35">
      <c r="B7" s="6">
        <f>ROW(B7)-calcs!$D$5</f>
        <v>-5</v>
      </c>
      <c r="C7" s="7" t="s">
        <v>19</v>
      </c>
      <c r="D7" s="8">
        <f ca="1">D6+10</f>
        <v>42902</v>
      </c>
      <c r="E7" s="8">
        <f ca="1">Activities[[#This Row],[START]]+3</f>
        <v>42905</v>
      </c>
      <c r="F7" s="9"/>
    </row>
    <row r="8" spans="1:7" ht="35.15" customHeight="1" x14ac:dyDescent="0.35">
      <c r="B8" s="6">
        <f>ROW(B8)-calcs!$D$5</f>
        <v>-4</v>
      </c>
      <c r="C8" s="7" t="s">
        <v>20</v>
      </c>
      <c r="D8" s="8">
        <f ca="1">D7+1</f>
        <v>42903</v>
      </c>
      <c r="E8" s="8">
        <f ca="1">Activities[[#This Row],[START]]+3</f>
        <v>42906</v>
      </c>
      <c r="F8" s="9"/>
    </row>
    <row r="9" spans="1:7" ht="35.15" customHeight="1" x14ac:dyDescent="0.35">
      <c r="B9" s="6">
        <f>ROW(B9)-calcs!$D$5</f>
        <v>-3</v>
      </c>
      <c r="C9" s="7" t="s">
        <v>21</v>
      </c>
      <c r="D9" s="8">
        <f ca="1">D8+5</f>
        <v>42908</v>
      </c>
      <c r="E9" s="8"/>
      <c r="F9" s="9"/>
    </row>
    <row r="10" spans="1:7" ht="35.15" customHeight="1" x14ac:dyDescent="0.35">
      <c r="B10" s="6">
        <f>ROW(B10)-calcs!$D$5</f>
        <v>-2</v>
      </c>
      <c r="C10" s="7" t="s">
        <v>22</v>
      </c>
      <c r="D10" s="8">
        <f t="shared" ref="D10:D16" ca="1" si="0">D9+10</f>
        <v>42918</v>
      </c>
      <c r="E10" s="8">
        <f ca="1">Activities[[#This Row],[START]]+2</f>
        <v>42920</v>
      </c>
      <c r="F10" s="9"/>
    </row>
    <row r="11" spans="1:7" ht="35.15" customHeight="1" x14ac:dyDescent="0.35">
      <c r="B11" s="6">
        <f>ROW(B11)-calcs!$D$5</f>
        <v>-1</v>
      </c>
      <c r="C11" s="7" t="s">
        <v>23</v>
      </c>
      <c r="D11" s="8">
        <f t="shared" ca="1" si="0"/>
        <v>42928</v>
      </c>
      <c r="E11" s="8">
        <f ca="1">Activities[[#This Row],[START]]+2</f>
        <v>42930</v>
      </c>
      <c r="F11" s="9"/>
    </row>
    <row r="12" spans="1:7" ht="35.15" customHeight="1" x14ac:dyDescent="0.35">
      <c r="B12" s="6">
        <f>ROW(B12)-calcs!$D$5</f>
        <v>0</v>
      </c>
      <c r="C12" s="7" t="s">
        <v>24</v>
      </c>
      <c r="D12" s="8">
        <f ca="1">D11+10</f>
        <v>42938</v>
      </c>
      <c r="E12" s="8">
        <f ca="1">Activities[[#This Row],[START]]+2</f>
        <v>42940</v>
      </c>
      <c r="F12" s="9"/>
    </row>
    <row r="13" spans="1:7" ht="35.15" customHeight="1" x14ac:dyDescent="0.35">
      <c r="B13" s="6">
        <f>ROW(B13)-calcs!$D$5</f>
        <v>1</v>
      </c>
      <c r="C13" s="7" t="s">
        <v>25</v>
      </c>
      <c r="D13" s="8">
        <f t="shared" ca="1" si="0"/>
        <v>42948</v>
      </c>
      <c r="E13" s="8"/>
      <c r="F13" s="9"/>
    </row>
    <row r="14" spans="1:7" ht="35.15" customHeight="1" x14ac:dyDescent="0.35">
      <c r="B14" s="6">
        <f>ROW(B14)-calcs!$D$5</f>
        <v>2</v>
      </c>
      <c r="C14" s="7" t="s">
        <v>26</v>
      </c>
      <c r="D14" s="8">
        <f ca="1">D13+10</f>
        <v>42958</v>
      </c>
      <c r="E14" s="8">
        <f ca="1">Activities[[#This Row],[START]]+2</f>
        <v>42960</v>
      </c>
      <c r="F14" s="9"/>
    </row>
    <row r="15" spans="1:7" ht="35.15" customHeight="1" x14ac:dyDescent="0.35">
      <c r="B15" s="6">
        <f>ROW(B15)-calcs!$D$5</f>
        <v>3</v>
      </c>
      <c r="C15" s="7" t="s">
        <v>27</v>
      </c>
      <c r="D15" s="8">
        <f t="shared" ca="1" si="0"/>
        <v>42968</v>
      </c>
      <c r="E15" s="8">
        <f ca="1">Activities[[#This Row],[START]]+2</f>
        <v>42970</v>
      </c>
      <c r="F15" s="9"/>
    </row>
    <row r="16" spans="1:7" ht="35.15" customHeight="1" x14ac:dyDescent="0.35">
      <c r="B16" s="6">
        <f>ROW(B16)-calcs!$D$5</f>
        <v>4</v>
      </c>
      <c r="C16" s="7" t="s">
        <v>28</v>
      </c>
      <c r="D16" s="8">
        <f t="shared" ca="1" si="0"/>
        <v>42978</v>
      </c>
      <c r="E16" s="8">
        <f ca="1">Activities[[#This Row],[START]]+2</f>
        <v>42980</v>
      </c>
      <c r="F16" s="9"/>
    </row>
    <row r="17" spans="2:6" ht="35.15" customHeight="1" x14ac:dyDescent="0.35">
      <c r="B17" s="6">
        <f>ROW(B17)-calcs!$D$5</f>
        <v>5</v>
      </c>
      <c r="C17" s="7" t="s">
        <v>29</v>
      </c>
      <c r="D17" s="8">
        <f ca="1">D16+10</f>
        <v>42988</v>
      </c>
      <c r="E17" s="8"/>
      <c r="F17" s="9"/>
    </row>
  </sheetData>
  <sheetProtection selectLockedCells="1"/>
  <printOptions horizontalCentered="1"/>
  <pageMargins left="0.25" right="0.25" top="0.5" bottom="0.5" header="0.3" footer="0.3"/>
  <pageSetup scale="97" fitToHeight="0" orientation="landscape" r:id="rId1"/>
  <headerFooter differentFirst="1">
    <oddFooter>Page &amp;P of &amp;N</oddFooter>
  </headerFooter>
  <ignoredErrors>
    <ignoredError sqref="E7:E8 D8:D9 D6" calculatedColumn="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Scroll Bar">
              <controlPr defaultSize="0" autoPict="0" altText="Click the scroll bar to modify the project time frame shown on the Timeline Chart or enter the start date for the display of project activities in cell D11.">
                <anchor moveWithCells="1">
                  <from>
                    <xdr:col>2</xdr:col>
                    <xdr:colOff>19050</xdr:colOff>
                    <xdr:row>1</xdr:row>
                    <xdr:rowOff>3600450</xdr:rowOff>
                  </from>
                  <to>
                    <xdr:col>5</xdr:col>
                    <xdr:colOff>3524250</xdr:colOff>
                    <xdr:row>1</xdr:row>
                    <xdr:rowOff>3765550</xdr:rowOff>
                  </to>
                </anchor>
              </controlPr>
            </control>
          </mc:Choice>
        </mc:AlternateContent>
      </controls>
    </mc:Choice>
  </mc:AlternateContent>
  <tableParts count="1">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I72"/>
  <sheetViews>
    <sheetView workbookViewId="0">
      <selection activeCell="C6" sqref="C6"/>
    </sheetView>
  </sheetViews>
  <sheetFormatPr defaultRowHeight="14.5" x14ac:dyDescent="0.35"/>
  <cols>
    <col min="3" max="3" width="17.453125" customWidth="1"/>
    <col min="4" max="4" width="18" customWidth="1"/>
    <col min="5" max="34" width="10.81640625" customWidth="1"/>
    <col min="35" max="35" width="17.54296875" customWidth="1"/>
  </cols>
  <sheetData>
    <row r="1" spans="1:6" x14ac:dyDescent="0.35">
      <c r="A1" t="s">
        <v>9</v>
      </c>
    </row>
    <row r="3" spans="1:6" x14ac:dyDescent="0.35">
      <c r="C3" t="s">
        <v>10</v>
      </c>
      <c r="D3" s="1">
        <f ca="1">TODAY()</f>
        <v>42889</v>
      </c>
      <c r="E3" s="1"/>
    </row>
    <row r="4" spans="1:6" x14ac:dyDescent="0.35">
      <c r="D4">
        <v>5</v>
      </c>
    </row>
    <row r="5" spans="1:6" x14ac:dyDescent="0.35">
      <c r="C5" t="s">
        <v>31</v>
      </c>
      <c r="D5">
        <f>ROWS(Activities[])</f>
        <v>12</v>
      </c>
    </row>
    <row r="6" spans="1:6" x14ac:dyDescent="0.35">
      <c r="E6" t="e">
        <f>NA()</f>
        <v>#N/A</v>
      </c>
    </row>
    <row r="7" spans="1:6" x14ac:dyDescent="0.35">
      <c r="E7" t="e">
        <f>NA()</f>
        <v>#N/A</v>
      </c>
    </row>
    <row r="8" spans="1:6" x14ac:dyDescent="0.35">
      <c r="E8" t="e">
        <f>NA()</f>
        <v>#N/A</v>
      </c>
    </row>
    <row r="9" spans="1:6" x14ac:dyDescent="0.35">
      <c r="C9" s="2" t="s">
        <v>12</v>
      </c>
      <c r="D9">
        <f ca="1">SUMPRODUCT( ((Activities[START]&gt;=StartDateWindow)+(Activities[END]&gt;=StartDateWindow)&gt;0)*(Activities[START]&lt;=(StartDateWindow+WindowDays-1)) )</f>
        <v>5</v>
      </c>
      <c r="E9" t="e">
        <f>NA()</f>
        <v>#N/A</v>
      </c>
    </row>
    <row r="10" spans="1:6" x14ac:dyDescent="0.35">
      <c r="D10">
        <v>9</v>
      </c>
      <c r="E10" t="e">
        <f>NA()</f>
        <v>#N/A</v>
      </c>
    </row>
    <row r="11" spans="1:6" x14ac:dyDescent="0.35">
      <c r="D11">
        <f ca="1">D10-MIN(D10,D9)</f>
        <v>4</v>
      </c>
      <c r="E11" t="e">
        <f>NA()</f>
        <v>#N/A</v>
      </c>
    </row>
    <row r="12" spans="1:6" x14ac:dyDescent="0.35">
      <c r="E12" t="e">
        <f>NA()</f>
        <v>#N/A</v>
      </c>
    </row>
    <row r="13" spans="1:6" x14ac:dyDescent="0.35">
      <c r="C13" s="2"/>
      <c r="E13" t="e">
        <f>NA()</f>
        <v>#N/A</v>
      </c>
    </row>
    <row r="14" spans="1:6" x14ac:dyDescent="0.35">
      <c r="C14" s="2"/>
      <c r="E14" t="e">
        <f>NA()</f>
        <v>#N/A</v>
      </c>
    </row>
    <row r="15" spans="1:6" x14ac:dyDescent="0.35">
      <c r="C15" s="2"/>
      <c r="E15">
        <f t="array" aca="1" ref="E15" ca="1">INDEX(Activities[Id],MATCH(1, ((Activities[START]&gt;=StartDateWindow)+(Activities[END]&gt;=StartDateWindow)&gt;0)*(Activities[START]&lt;=(StartDateWindow+WindowDays-1)), 0))</f>
        <v>-6</v>
      </c>
      <c r="F15" t="e">
        <f t="shared" ref="F15:F23" ca="1" si="0">OFFSET(E15,-$D$11,)</f>
        <v>#N/A</v>
      </c>
    </row>
    <row r="16" spans="1:6" x14ac:dyDescent="0.35">
      <c r="C16" s="2"/>
      <c r="E16">
        <f t="array" aca="1" ref="E16" ca="1">INDEX(Activities[Id],MATCH(1, (Activities[Id]&gt;E15)*((Activities[START]&gt;=StartDateWindow)+(Activities[END]&gt;=StartDateWindow)&gt;0)*(Activities[START]&lt;=(StartDateWindow+WindowDays-1)), 0))</f>
        <v>-5</v>
      </c>
      <c r="F16" t="e">
        <f t="shared" ca="1" si="0"/>
        <v>#N/A</v>
      </c>
    </row>
    <row r="17" spans="1:35" x14ac:dyDescent="0.35">
      <c r="C17" s="2"/>
      <c r="E17">
        <f t="array" aca="1" ref="E17" ca="1">INDEX(Activities[Id],MATCH(1, (Activities[Id]&gt;E16)*((Activities[START]&gt;=StartDateWindow)+(Activities[END]&gt;=StartDateWindow)&gt;0)*(Activities[START]&lt;=(StartDateWindow+WindowDays-1)), 0))</f>
        <v>-4</v>
      </c>
      <c r="F17" t="e">
        <f t="shared" ca="1" si="0"/>
        <v>#N/A</v>
      </c>
    </row>
    <row r="18" spans="1:35" x14ac:dyDescent="0.35">
      <c r="E18">
        <f t="array" aca="1" ref="E18" ca="1">INDEX(Activities[Id],MATCH(1, (Activities[Id]&gt;E17)*((Activities[START]&gt;=StartDateWindow)+(Activities[END]&gt;=StartDateWindow)&gt;0)*(Activities[START]&lt;=(StartDateWindow+WindowDays-1)), 0))</f>
        <v>-3</v>
      </c>
      <c r="F18" t="e">
        <f t="shared" ca="1" si="0"/>
        <v>#N/A</v>
      </c>
    </row>
    <row r="19" spans="1:35" x14ac:dyDescent="0.35">
      <c r="E19">
        <f t="array" aca="1" ref="E19" ca="1">INDEX(Activities[Id],MATCH(1, (Activities[Id]&gt;E18)*((Activities[START]&gt;=StartDateWindow)+(Activities[END]&gt;=StartDateWindow)&gt;0)*(Activities[START]&lt;=(StartDateWindow+WindowDays-1)), 0))</f>
        <v>-2</v>
      </c>
      <c r="F19">
        <f t="shared" ca="1" si="0"/>
        <v>-6</v>
      </c>
    </row>
    <row r="20" spans="1:35" x14ac:dyDescent="0.35">
      <c r="E20" t="e">
        <f t="array" aca="1" ref="E20" ca="1">INDEX(Activities[Id],MATCH(1, (Activities[Id]&gt;E19)*((Activities[START]&gt;=StartDateWindow)+(Activities[END]&gt;=StartDateWindow)&gt;0)*(Activities[START]&lt;=(StartDateWindow+WindowDays-1)), 0))</f>
        <v>#N/A</v>
      </c>
      <c r="F20">
        <f t="shared" ca="1" si="0"/>
        <v>-5</v>
      </c>
    </row>
    <row r="21" spans="1:35" x14ac:dyDescent="0.35">
      <c r="E21" t="e">
        <f t="array" aca="1" ref="E21" ca="1">INDEX(Activities[Id],MATCH(1, (Activities[Id]&gt;E20)*((Activities[START]&gt;=StartDateWindow)+(Activities[END]&gt;=StartDateWindow)&gt;0)*(Activities[START]&lt;=(StartDateWindow+WindowDays-1)), 0))</f>
        <v>#N/A</v>
      </c>
      <c r="F21">
        <f t="shared" ca="1" si="0"/>
        <v>-4</v>
      </c>
    </row>
    <row r="22" spans="1:35" x14ac:dyDescent="0.35">
      <c r="E22" t="e">
        <f t="array" aca="1" ref="E22" ca="1">INDEX(Activities[Id],MATCH(1, (Activities[Id]&gt;E21)*((Activities[START]&gt;=StartDateWindow)+(Activities[END]&gt;=StartDateWindow)&gt;0)*(Activities[START]&lt;=(StartDateWindow+WindowDays-1)), 0))</f>
        <v>#N/A</v>
      </c>
      <c r="F22">
        <f t="shared" ca="1" si="0"/>
        <v>-3</v>
      </c>
    </row>
    <row r="23" spans="1:35" x14ac:dyDescent="0.35">
      <c r="E23" t="e">
        <f t="array" aca="1" ref="E23" ca="1">INDEX(Activities[Id],MATCH(1, (Activities[Id]&gt;E22)*((Activities[START]&gt;=StartDateWindow)+(Activities[END]&gt;=StartDateWindow)&gt;0)*(Activities[START]&lt;=(StartDateWindow+WindowDays-1)), 0))</f>
        <v>#N/A</v>
      </c>
      <c r="F23">
        <f t="shared" ca="1" si="0"/>
        <v>-2</v>
      </c>
    </row>
    <row r="25" spans="1:35" x14ac:dyDescent="0.35">
      <c r="C25" t="s">
        <v>4</v>
      </c>
      <c r="D25" s="1">
        <f ca="1">StartDate+WindowOffset</f>
        <v>42889</v>
      </c>
    </row>
    <row r="26" spans="1:35" x14ac:dyDescent="0.35">
      <c r="C26" t="s">
        <v>3</v>
      </c>
      <c r="D26">
        <v>0</v>
      </c>
    </row>
    <row r="28" spans="1:35" x14ac:dyDescent="0.35">
      <c r="C28" t="s">
        <v>1</v>
      </c>
      <c r="D28" s="2">
        <f ca="1">'Project Timeline'!D4</f>
        <v>42889</v>
      </c>
    </row>
    <row r="29" spans="1:35" x14ac:dyDescent="0.35">
      <c r="C29" t="s">
        <v>2</v>
      </c>
      <c r="D29">
        <v>30</v>
      </c>
    </row>
    <row r="31" spans="1:35" x14ac:dyDescent="0.35">
      <c r="A31" t="s">
        <v>8</v>
      </c>
      <c r="B31" t="s">
        <v>6</v>
      </c>
      <c r="C31" t="s">
        <v>7</v>
      </c>
      <c r="D31" t="s">
        <v>0</v>
      </c>
      <c r="E31" s="1">
        <f ca="1">StartDateWindow</f>
        <v>42889</v>
      </c>
      <c r="F31" s="1">
        <f t="shared" ref="F31:AI31" ca="1" si="1">E31+1</f>
        <v>42890</v>
      </c>
      <c r="G31" s="1">
        <f t="shared" ca="1" si="1"/>
        <v>42891</v>
      </c>
      <c r="H31" s="1">
        <f t="shared" ca="1" si="1"/>
        <v>42892</v>
      </c>
      <c r="I31" s="1">
        <f t="shared" ca="1" si="1"/>
        <v>42893</v>
      </c>
      <c r="J31" s="1">
        <f t="shared" ca="1" si="1"/>
        <v>42894</v>
      </c>
      <c r="K31" s="1">
        <f t="shared" ca="1" si="1"/>
        <v>42895</v>
      </c>
      <c r="L31" s="1">
        <f t="shared" ca="1" si="1"/>
        <v>42896</v>
      </c>
      <c r="M31" s="1">
        <f t="shared" ca="1" si="1"/>
        <v>42897</v>
      </c>
      <c r="N31" s="1">
        <f t="shared" ca="1" si="1"/>
        <v>42898</v>
      </c>
      <c r="O31" s="1">
        <f t="shared" ca="1" si="1"/>
        <v>42899</v>
      </c>
      <c r="P31" s="1">
        <f t="shared" ca="1" si="1"/>
        <v>42900</v>
      </c>
      <c r="Q31" s="1">
        <f t="shared" ca="1" si="1"/>
        <v>42901</v>
      </c>
      <c r="R31" s="1">
        <f t="shared" ca="1" si="1"/>
        <v>42902</v>
      </c>
      <c r="S31" s="1">
        <f t="shared" ca="1" si="1"/>
        <v>42903</v>
      </c>
      <c r="T31" s="1">
        <f t="shared" ca="1" si="1"/>
        <v>42904</v>
      </c>
      <c r="U31" s="1">
        <f t="shared" ca="1" si="1"/>
        <v>42905</v>
      </c>
      <c r="V31" s="1">
        <f t="shared" ca="1" si="1"/>
        <v>42906</v>
      </c>
      <c r="W31" s="1">
        <f t="shared" ca="1" si="1"/>
        <v>42907</v>
      </c>
      <c r="X31" s="1">
        <f t="shared" ca="1" si="1"/>
        <v>42908</v>
      </c>
      <c r="Y31" s="1">
        <f t="shared" ca="1" si="1"/>
        <v>42909</v>
      </c>
      <c r="Z31" s="1">
        <f t="shared" ca="1" si="1"/>
        <v>42910</v>
      </c>
      <c r="AA31" s="1">
        <f t="shared" ca="1" si="1"/>
        <v>42911</v>
      </c>
      <c r="AB31" s="1">
        <f t="shared" ca="1" si="1"/>
        <v>42912</v>
      </c>
      <c r="AC31" s="1">
        <f t="shared" ca="1" si="1"/>
        <v>42913</v>
      </c>
      <c r="AD31" s="1">
        <f t="shared" ca="1" si="1"/>
        <v>42914</v>
      </c>
      <c r="AE31" s="1">
        <f t="shared" ca="1" si="1"/>
        <v>42915</v>
      </c>
      <c r="AF31" s="1">
        <f t="shared" ca="1" si="1"/>
        <v>42916</v>
      </c>
      <c r="AG31" s="1">
        <f t="shared" ca="1" si="1"/>
        <v>42917</v>
      </c>
      <c r="AH31" s="1">
        <f t="shared" ca="1" si="1"/>
        <v>42918</v>
      </c>
      <c r="AI31" s="1">
        <f t="shared" ca="1" si="1"/>
        <v>42919</v>
      </c>
    </row>
    <row r="32" spans="1:35" x14ac:dyDescent="0.35">
      <c r="A32">
        <v>11.3</v>
      </c>
      <c r="B32">
        <v>1</v>
      </c>
      <c r="C32" t="e">
        <f t="shared" ref="C32:C40" ca="1" si="2">F15</f>
        <v>#N/A</v>
      </c>
      <c r="D32" t="e">
        <f ca="1">INDEX(Activities[ACTIVITY],MATCH($C32,Activities[Id],0))</f>
        <v>#N/A</v>
      </c>
      <c r="E32" t="e">
        <f ca="1">GridCalc</f>
        <v>#N/A</v>
      </c>
      <c r="F32" t="e">
        <f ca="1">GridCalc</f>
        <v>#N/A</v>
      </c>
      <c r="G32" t="e">
        <f ca="1">GridCalc</f>
        <v>#N/A</v>
      </c>
      <c r="H32" t="e">
        <f ca="1">GridCalc</f>
        <v>#N/A</v>
      </c>
      <c r="I32" t="e">
        <f ca="1">GridCalc</f>
        <v>#N/A</v>
      </c>
      <c r="J32" t="e">
        <f ca="1">GridCalc</f>
        <v>#N/A</v>
      </c>
      <c r="K32" t="e">
        <f ca="1">GridCalc</f>
        <v>#N/A</v>
      </c>
      <c r="L32" t="e">
        <f ca="1">GridCalc</f>
        <v>#N/A</v>
      </c>
      <c r="M32" t="e">
        <f ca="1">GridCalc</f>
        <v>#N/A</v>
      </c>
      <c r="N32" t="e">
        <f ca="1">GridCalc</f>
        <v>#N/A</v>
      </c>
      <c r="O32" t="e">
        <f ca="1">GridCalc</f>
        <v>#N/A</v>
      </c>
      <c r="P32" t="e">
        <f ca="1">GridCalc</f>
        <v>#N/A</v>
      </c>
      <c r="Q32" t="e">
        <f ca="1">GridCalc</f>
        <v>#N/A</v>
      </c>
      <c r="R32" t="e">
        <f ca="1">GridCalc</f>
        <v>#N/A</v>
      </c>
      <c r="S32" t="e">
        <f ca="1">GridCalc</f>
        <v>#N/A</v>
      </c>
      <c r="T32" t="e">
        <f ca="1">GridCalc</f>
        <v>#N/A</v>
      </c>
      <c r="U32" t="e">
        <f ca="1">GridCalc</f>
        <v>#N/A</v>
      </c>
      <c r="V32" t="e">
        <f ca="1">GridCalc</f>
        <v>#N/A</v>
      </c>
      <c r="W32" t="e">
        <f ca="1">GridCalc</f>
        <v>#N/A</v>
      </c>
      <c r="X32" t="e">
        <f ca="1">GridCalc</f>
        <v>#N/A</v>
      </c>
      <c r="Y32" t="e">
        <f ca="1">GridCalc</f>
        <v>#N/A</v>
      </c>
      <c r="Z32" t="e">
        <f ca="1">GridCalc</f>
        <v>#N/A</v>
      </c>
      <c r="AA32" t="e">
        <f ca="1">GridCalc</f>
        <v>#N/A</v>
      </c>
      <c r="AB32" t="e">
        <f ca="1">GridCalc</f>
        <v>#N/A</v>
      </c>
      <c r="AC32" t="e">
        <f ca="1">GridCalc</f>
        <v>#N/A</v>
      </c>
      <c r="AD32" t="e">
        <f ca="1">GridCalc</f>
        <v>#N/A</v>
      </c>
      <c r="AE32" t="e">
        <f ca="1">GridCalc</f>
        <v>#N/A</v>
      </c>
      <c r="AF32" t="e">
        <f ca="1">GridCalc</f>
        <v>#N/A</v>
      </c>
      <c r="AG32" t="e">
        <f ca="1">GridCalc</f>
        <v>#N/A</v>
      </c>
      <c r="AH32" t="e">
        <f ca="1">GridCalc</f>
        <v>#N/A</v>
      </c>
      <c r="AI32" t="e">
        <f ca="1">GridCalc</f>
        <v>#N/A</v>
      </c>
    </row>
    <row r="33" spans="1:35" x14ac:dyDescent="0.35">
      <c r="A33">
        <f>A32-1</f>
        <v>10.3</v>
      </c>
      <c r="B33">
        <v>2</v>
      </c>
      <c r="C33" t="e">
        <f t="shared" ca="1" si="2"/>
        <v>#N/A</v>
      </c>
      <c r="D33" t="e">
        <f ca="1">INDEX(Activities[ACTIVITY],MATCH($C33,Activities[Id],0))</f>
        <v>#N/A</v>
      </c>
      <c r="E33" t="e">
        <f ca="1">GridCalc</f>
        <v>#N/A</v>
      </c>
      <c r="F33" t="e">
        <f ca="1">GridCalc</f>
        <v>#N/A</v>
      </c>
      <c r="G33" t="e">
        <f ca="1">GridCalc</f>
        <v>#N/A</v>
      </c>
      <c r="H33" t="e">
        <f ca="1">GridCalc</f>
        <v>#N/A</v>
      </c>
      <c r="I33" t="e">
        <f ca="1">GridCalc</f>
        <v>#N/A</v>
      </c>
      <c r="J33" t="e">
        <f ca="1">GridCalc</f>
        <v>#N/A</v>
      </c>
      <c r="K33" t="e">
        <f ca="1">GridCalc</f>
        <v>#N/A</v>
      </c>
      <c r="L33" t="e">
        <f ca="1">GridCalc</f>
        <v>#N/A</v>
      </c>
      <c r="M33" t="e">
        <f ca="1">GridCalc</f>
        <v>#N/A</v>
      </c>
      <c r="N33" t="e">
        <f ca="1">GridCalc</f>
        <v>#N/A</v>
      </c>
      <c r="O33" t="e">
        <f ca="1">GridCalc</f>
        <v>#N/A</v>
      </c>
      <c r="P33" t="e">
        <f ca="1">GridCalc</f>
        <v>#N/A</v>
      </c>
      <c r="Q33" t="e">
        <f ca="1">GridCalc</f>
        <v>#N/A</v>
      </c>
      <c r="R33" t="e">
        <f ca="1">GridCalc</f>
        <v>#N/A</v>
      </c>
      <c r="S33" t="e">
        <f ca="1">GridCalc</f>
        <v>#N/A</v>
      </c>
      <c r="T33" t="e">
        <f ca="1">GridCalc</f>
        <v>#N/A</v>
      </c>
      <c r="U33" t="e">
        <f ca="1">GridCalc</f>
        <v>#N/A</v>
      </c>
      <c r="V33" t="e">
        <f ca="1">GridCalc</f>
        <v>#N/A</v>
      </c>
      <c r="W33" t="e">
        <f ca="1">GridCalc</f>
        <v>#N/A</v>
      </c>
      <c r="X33" t="e">
        <f ca="1">GridCalc</f>
        <v>#N/A</v>
      </c>
      <c r="Y33" t="e">
        <f ca="1">GridCalc</f>
        <v>#N/A</v>
      </c>
      <c r="Z33" t="e">
        <f ca="1">GridCalc</f>
        <v>#N/A</v>
      </c>
      <c r="AA33" t="e">
        <f ca="1">GridCalc</f>
        <v>#N/A</v>
      </c>
      <c r="AB33" t="e">
        <f ca="1">GridCalc</f>
        <v>#N/A</v>
      </c>
      <c r="AC33" t="e">
        <f ca="1">GridCalc</f>
        <v>#N/A</v>
      </c>
      <c r="AD33" t="e">
        <f ca="1">GridCalc</f>
        <v>#N/A</v>
      </c>
      <c r="AE33" t="e">
        <f ca="1">GridCalc</f>
        <v>#N/A</v>
      </c>
      <c r="AF33" t="e">
        <f ca="1">GridCalc</f>
        <v>#N/A</v>
      </c>
      <c r="AG33" t="e">
        <f ca="1">GridCalc</f>
        <v>#N/A</v>
      </c>
      <c r="AH33" t="e">
        <f ca="1">GridCalc</f>
        <v>#N/A</v>
      </c>
      <c r="AI33" t="e">
        <f ca="1">GridCalc</f>
        <v>#N/A</v>
      </c>
    </row>
    <row r="34" spans="1:35" x14ac:dyDescent="0.35">
      <c r="A34">
        <f t="shared" ref="A34:A40" si="3">A33-1</f>
        <v>9.3000000000000007</v>
      </c>
      <c r="B34">
        <v>3</v>
      </c>
      <c r="C34" t="e">
        <f t="shared" ca="1" si="2"/>
        <v>#N/A</v>
      </c>
      <c r="D34" t="e">
        <f ca="1">INDEX(Activities[ACTIVITY],MATCH($C34,Activities[Id],0))</f>
        <v>#N/A</v>
      </c>
      <c r="E34" t="e">
        <f ca="1">GridCalc</f>
        <v>#N/A</v>
      </c>
      <c r="F34" t="e">
        <f ca="1">GridCalc</f>
        <v>#N/A</v>
      </c>
      <c r="G34" t="e">
        <f ca="1">GridCalc</f>
        <v>#N/A</v>
      </c>
      <c r="H34" t="e">
        <f ca="1">GridCalc</f>
        <v>#N/A</v>
      </c>
      <c r="I34" t="e">
        <f ca="1">GridCalc</f>
        <v>#N/A</v>
      </c>
      <c r="J34" t="e">
        <f ca="1">GridCalc</f>
        <v>#N/A</v>
      </c>
      <c r="K34" t="e">
        <f ca="1">GridCalc</f>
        <v>#N/A</v>
      </c>
      <c r="L34" t="e">
        <f ca="1">GridCalc</f>
        <v>#N/A</v>
      </c>
      <c r="M34" t="e">
        <f ca="1">GridCalc</f>
        <v>#N/A</v>
      </c>
      <c r="N34" t="e">
        <f ca="1">GridCalc</f>
        <v>#N/A</v>
      </c>
      <c r="O34" t="e">
        <f ca="1">GridCalc</f>
        <v>#N/A</v>
      </c>
      <c r="P34" t="e">
        <f ca="1">GridCalc</f>
        <v>#N/A</v>
      </c>
      <c r="Q34" t="e">
        <f ca="1">GridCalc</f>
        <v>#N/A</v>
      </c>
      <c r="R34" t="e">
        <f ca="1">GridCalc</f>
        <v>#N/A</v>
      </c>
      <c r="S34" t="e">
        <f ca="1">GridCalc</f>
        <v>#N/A</v>
      </c>
      <c r="T34" t="e">
        <f ca="1">GridCalc</f>
        <v>#N/A</v>
      </c>
      <c r="U34" t="e">
        <f ca="1">GridCalc</f>
        <v>#N/A</v>
      </c>
      <c r="V34" t="e">
        <f ca="1">GridCalc</f>
        <v>#N/A</v>
      </c>
      <c r="W34" t="e">
        <f ca="1">GridCalc</f>
        <v>#N/A</v>
      </c>
      <c r="X34" t="e">
        <f ca="1">GridCalc</f>
        <v>#N/A</v>
      </c>
      <c r="Y34" t="e">
        <f ca="1">GridCalc</f>
        <v>#N/A</v>
      </c>
      <c r="Z34" t="e">
        <f ca="1">GridCalc</f>
        <v>#N/A</v>
      </c>
      <c r="AA34" t="e">
        <f ca="1">GridCalc</f>
        <v>#N/A</v>
      </c>
      <c r="AB34" t="e">
        <f ca="1">GridCalc</f>
        <v>#N/A</v>
      </c>
      <c r="AC34" t="e">
        <f ca="1">GridCalc</f>
        <v>#N/A</v>
      </c>
      <c r="AD34" t="e">
        <f ca="1">GridCalc</f>
        <v>#N/A</v>
      </c>
      <c r="AE34" t="e">
        <f ca="1">GridCalc</f>
        <v>#N/A</v>
      </c>
      <c r="AF34" t="e">
        <f ca="1">GridCalc</f>
        <v>#N/A</v>
      </c>
      <c r="AG34" t="e">
        <f ca="1">GridCalc</f>
        <v>#N/A</v>
      </c>
      <c r="AH34" t="e">
        <f ca="1">GridCalc</f>
        <v>#N/A</v>
      </c>
      <c r="AI34" t="e">
        <f ca="1">GridCalc</f>
        <v>#N/A</v>
      </c>
    </row>
    <row r="35" spans="1:35" x14ac:dyDescent="0.35">
      <c r="A35">
        <f t="shared" si="3"/>
        <v>8.3000000000000007</v>
      </c>
      <c r="B35">
        <v>4</v>
      </c>
      <c r="C35" t="e">
        <f t="shared" ca="1" si="2"/>
        <v>#N/A</v>
      </c>
      <c r="D35" t="e">
        <f ca="1">INDEX(Activities[ACTIVITY],MATCH($C35,Activities[Id],0))</f>
        <v>#N/A</v>
      </c>
      <c r="E35" t="e">
        <f ca="1">GridCalc</f>
        <v>#N/A</v>
      </c>
      <c r="F35" t="e">
        <f ca="1">GridCalc</f>
        <v>#N/A</v>
      </c>
      <c r="G35" t="e">
        <f ca="1">GridCalc</f>
        <v>#N/A</v>
      </c>
      <c r="H35" t="e">
        <f ca="1">GridCalc</f>
        <v>#N/A</v>
      </c>
      <c r="I35" t="e">
        <f ca="1">GridCalc</f>
        <v>#N/A</v>
      </c>
      <c r="J35" t="e">
        <f ca="1">GridCalc</f>
        <v>#N/A</v>
      </c>
      <c r="K35" t="e">
        <f ca="1">GridCalc</f>
        <v>#N/A</v>
      </c>
      <c r="L35" t="e">
        <f ca="1">GridCalc</f>
        <v>#N/A</v>
      </c>
      <c r="M35" t="e">
        <f ca="1">GridCalc</f>
        <v>#N/A</v>
      </c>
      <c r="N35" t="e">
        <f ca="1">GridCalc</f>
        <v>#N/A</v>
      </c>
      <c r="O35" t="e">
        <f ca="1">GridCalc</f>
        <v>#N/A</v>
      </c>
      <c r="P35" t="e">
        <f ca="1">GridCalc</f>
        <v>#N/A</v>
      </c>
      <c r="Q35" t="e">
        <f ca="1">GridCalc</f>
        <v>#N/A</v>
      </c>
      <c r="R35" t="e">
        <f ca="1">GridCalc</f>
        <v>#N/A</v>
      </c>
      <c r="S35" t="e">
        <f ca="1">GridCalc</f>
        <v>#N/A</v>
      </c>
      <c r="T35" t="e">
        <f ca="1">GridCalc</f>
        <v>#N/A</v>
      </c>
      <c r="U35" t="e">
        <f ca="1">GridCalc</f>
        <v>#N/A</v>
      </c>
      <c r="V35" t="e">
        <f ca="1">GridCalc</f>
        <v>#N/A</v>
      </c>
      <c r="W35" t="e">
        <f ca="1">GridCalc</f>
        <v>#N/A</v>
      </c>
      <c r="X35" t="e">
        <f ca="1">GridCalc</f>
        <v>#N/A</v>
      </c>
      <c r="Y35" t="e">
        <f ca="1">GridCalc</f>
        <v>#N/A</v>
      </c>
      <c r="Z35" t="e">
        <f ca="1">GridCalc</f>
        <v>#N/A</v>
      </c>
      <c r="AA35" t="e">
        <f ca="1">GridCalc</f>
        <v>#N/A</v>
      </c>
      <c r="AB35" t="e">
        <f ca="1">GridCalc</f>
        <v>#N/A</v>
      </c>
      <c r="AC35" t="e">
        <f ca="1">GridCalc</f>
        <v>#N/A</v>
      </c>
      <c r="AD35" t="e">
        <f ca="1">GridCalc</f>
        <v>#N/A</v>
      </c>
      <c r="AE35" t="e">
        <f ca="1">GridCalc</f>
        <v>#N/A</v>
      </c>
      <c r="AF35" t="e">
        <f ca="1">GridCalc</f>
        <v>#N/A</v>
      </c>
      <c r="AG35" t="e">
        <f ca="1">GridCalc</f>
        <v>#N/A</v>
      </c>
      <c r="AH35" t="e">
        <f ca="1">GridCalc</f>
        <v>#N/A</v>
      </c>
      <c r="AI35" t="e">
        <f ca="1">GridCalc</f>
        <v>#N/A</v>
      </c>
    </row>
    <row r="36" spans="1:35" x14ac:dyDescent="0.35">
      <c r="A36">
        <f t="shared" si="3"/>
        <v>7.3000000000000007</v>
      </c>
      <c r="B36">
        <v>5</v>
      </c>
      <c r="C36">
        <f t="shared" ca="1" si="2"/>
        <v>-6</v>
      </c>
      <c r="D36" t="str">
        <f ca="1">INDEX(Activities[ACTIVITY],MATCH($C36,Activities[Id],0))</f>
        <v>Project Start</v>
      </c>
      <c r="E36" t="e">
        <f ca="1">GridCalc</f>
        <v>#N/A</v>
      </c>
      <c r="F36" t="e">
        <f ca="1">GridCalc</f>
        <v>#N/A</v>
      </c>
      <c r="G36" t="e">
        <f ca="1">GridCalc</f>
        <v>#N/A</v>
      </c>
      <c r="H36">
        <f ca="1">GridCalc</f>
        <v>7.3000000000000007</v>
      </c>
      <c r="I36" t="e">
        <f ca="1">GridCalc</f>
        <v>#N/A</v>
      </c>
      <c r="J36" t="e">
        <f ca="1">GridCalc</f>
        <v>#N/A</v>
      </c>
      <c r="K36" t="e">
        <f ca="1">GridCalc</f>
        <v>#N/A</v>
      </c>
      <c r="L36" t="e">
        <f ca="1">GridCalc</f>
        <v>#N/A</v>
      </c>
      <c r="M36" t="e">
        <f ca="1">GridCalc</f>
        <v>#N/A</v>
      </c>
      <c r="N36" t="e">
        <f ca="1">GridCalc</f>
        <v>#N/A</v>
      </c>
      <c r="O36" t="e">
        <f ca="1">GridCalc</f>
        <v>#N/A</v>
      </c>
      <c r="P36" t="e">
        <f ca="1">GridCalc</f>
        <v>#N/A</v>
      </c>
      <c r="Q36" t="e">
        <f ca="1">GridCalc</f>
        <v>#N/A</v>
      </c>
      <c r="R36" t="e">
        <f ca="1">GridCalc</f>
        <v>#N/A</v>
      </c>
      <c r="S36" t="e">
        <f ca="1">GridCalc</f>
        <v>#N/A</v>
      </c>
      <c r="T36" t="e">
        <f ca="1">GridCalc</f>
        <v>#N/A</v>
      </c>
      <c r="U36" t="e">
        <f ca="1">GridCalc</f>
        <v>#N/A</v>
      </c>
      <c r="V36" t="e">
        <f ca="1">GridCalc</f>
        <v>#N/A</v>
      </c>
      <c r="W36" t="e">
        <f ca="1">GridCalc</f>
        <v>#N/A</v>
      </c>
      <c r="X36" t="e">
        <f ca="1">GridCalc</f>
        <v>#N/A</v>
      </c>
      <c r="Y36" t="e">
        <f ca="1">GridCalc</f>
        <v>#N/A</v>
      </c>
      <c r="Z36" t="e">
        <f ca="1">GridCalc</f>
        <v>#N/A</v>
      </c>
      <c r="AA36" t="e">
        <f ca="1">GridCalc</f>
        <v>#N/A</v>
      </c>
      <c r="AB36" t="e">
        <f ca="1">GridCalc</f>
        <v>#N/A</v>
      </c>
      <c r="AC36" t="e">
        <f ca="1">GridCalc</f>
        <v>#N/A</v>
      </c>
      <c r="AD36" t="e">
        <f ca="1">GridCalc</f>
        <v>#N/A</v>
      </c>
      <c r="AE36" t="e">
        <f ca="1">GridCalc</f>
        <v>#N/A</v>
      </c>
      <c r="AF36" t="e">
        <f ca="1">GridCalc</f>
        <v>#N/A</v>
      </c>
      <c r="AG36" t="e">
        <f ca="1">GridCalc</f>
        <v>#N/A</v>
      </c>
      <c r="AH36" t="e">
        <f ca="1">GridCalc</f>
        <v>#N/A</v>
      </c>
      <c r="AI36" t="e">
        <f ca="1">GridCalc</f>
        <v>#N/A</v>
      </c>
    </row>
    <row r="37" spans="1:35" x14ac:dyDescent="0.35">
      <c r="A37">
        <f t="shared" si="3"/>
        <v>6.3000000000000007</v>
      </c>
      <c r="B37">
        <v>6</v>
      </c>
      <c r="C37">
        <f t="shared" ca="1" si="2"/>
        <v>-5</v>
      </c>
      <c r="D37" t="str">
        <f ca="1">INDEX(Activities[ACTIVITY],MATCH($C37,Activities[Id],0))</f>
        <v>Milestone 1</v>
      </c>
      <c r="E37" t="e">
        <f ca="1">GridCalc</f>
        <v>#N/A</v>
      </c>
      <c r="F37" t="e">
        <f ca="1">GridCalc</f>
        <v>#N/A</v>
      </c>
      <c r="G37" t="e">
        <f ca="1">GridCalc</f>
        <v>#N/A</v>
      </c>
      <c r="H37" t="e">
        <f ca="1">GridCalc</f>
        <v>#N/A</v>
      </c>
      <c r="I37" t="e">
        <f ca="1">GridCalc</f>
        <v>#N/A</v>
      </c>
      <c r="J37" t="e">
        <f ca="1">GridCalc</f>
        <v>#N/A</v>
      </c>
      <c r="K37" t="e">
        <f ca="1">GridCalc</f>
        <v>#N/A</v>
      </c>
      <c r="L37" t="e">
        <f ca="1">GridCalc</f>
        <v>#N/A</v>
      </c>
      <c r="M37" t="e">
        <f ca="1">GridCalc</f>
        <v>#N/A</v>
      </c>
      <c r="N37" t="e">
        <f ca="1">GridCalc</f>
        <v>#N/A</v>
      </c>
      <c r="O37" t="e">
        <f ca="1">GridCalc</f>
        <v>#N/A</v>
      </c>
      <c r="P37" t="e">
        <f ca="1">GridCalc</f>
        <v>#N/A</v>
      </c>
      <c r="Q37" t="e">
        <f ca="1">GridCalc</f>
        <v>#N/A</v>
      </c>
      <c r="R37">
        <f ca="1">GridCalc</f>
        <v>6.3000000000000007</v>
      </c>
      <c r="S37">
        <f ca="1">GridCalc</f>
        <v>6.3000000000000007</v>
      </c>
      <c r="T37">
        <f ca="1">GridCalc</f>
        <v>6.3000000000000007</v>
      </c>
      <c r="U37">
        <f ca="1">GridCalc</f>
        <v>6.3000000000000007</v>
      </c>
      <c r="V37" t="e">
        <f ca="1">GridCalc</f>
        <v>#N/A</v>
      </c>
      <c r="W37" t="e">
        <f ca="1">GridCalc</f>
        <v>#N/A</v>
      </c>
      <c r="X37" t="e">
        <f ca="1">GridCalc</f>
        <v>#N/A</v>
      </c>
      <c r="Y37" t="e">
        <f ca="1">GridCalc</f>
        <v>#N/A</v>
      </c>
      <c r="Z37" t="e">
        <f ca="1">GridCalc</f>
        <v>#N/A</v>
      </c>
      <c r="AA37" t="e">
        <f ca="1">GridCalc</f>
        <v>#N/A</v>
      </c>
      <c r="AB37" t="e">
        <f ca="1">GridCalc</f>
        <v>#N/A</v>
      </c>
      <c r="AC37" t="e">
        <f ca="1">GridCalc</f>
        <v>#N/A</v>
      </c>
      <c r="AD37" t="e">
        <f ca="1">GridCalc</f>
        <v>#N/A</v>
      </c>
      <c r="AE37" t="e">
        <f ca="1">GridCalc</f>
        <v>#N/A</v>
      </c>
      <c r="AF37" t="e">
        <f ca="1">GridCalc</f>
        <v>#N/A</v>
      </c>
      <c r="AG37" t="e">
        <f ca="1">GridCalc</f>
        <v>#N/A</v>
      </c>
      <c r="AH37" t="e">
        <f ca="1">GridCalc</f>
        <v>#N/A</v>
      </c>
      <c r="AI37" t="e">
        <f ca="1">GridCalc</f>
        <v>#N/A</v>
      </c>
    </row>
    <row r="38" spans="1:35" x14ac:dyDescent="0.35">
      <c r="A38">
        <f t="shared" si="3"/>
        <v>5.3000000000000007</v>
      </c>
      <c r="B38">
        <v>7</v>
      </c>
      <c r="C38">
        <f t="shared" ca="1" si="2"/>
        <v>-4</v>
      </c>
      <c r="D38" t="str">
        <f ca="1">INDEX(Activities[ACTIVITY],MATCH($C38,Activities[Id],0))</f>
        <v>Milestone 2</v>
      </c>
      <c r="E38" t="e">
        <f ca="1">GridCalc</f>
        <v>#N/A</v>
      </c>
      <c r="F38" t="e">
        <f ca="1">GridCalc</f>
        <v>#N/A</v>
      </c>
      <c r="G38" t="e">
        <f ca="1">GridCalc</f>
        <v>#N/A</v>
      </c>
      <c r="H38" t="e">
        <f ca="1">GridCalc</f>
        <v>#N/A</v>
      </c>
      <c r="I38" t="e">
        <f ca="1">GridCalc</f>
        <v>#N/A</v>
      </c>
      <c r="J38" t="e">
        <f ca="1">GridCalc</f>
        <v>#N/A</v>
      </c>
      <c r="K38" t="e">
        <f ca="1">GridCalc</f>
        <v>#N/A</v>
      </c>
      <c r="L38" t="e">
        <f ca="1">GridCalc</f>
        <v>#N/A</v>
      </c>
      <c r="M38" t="e">
        <f ca="1">GridCalc</f>
        <v>#N/A</v>
      </c>
      <c r="N38" t="e">
        <f ca="1">GridCalc</f>
        <v>#N/A</v>
      </c>
      <c r="O38" t="e">
        <f ca="1">GridCalc</f>
        <v>#N/A</v>
      </c>
      <c r="P38" t="e">
        <f ca="1">GridCalc</f>
        <v>#N/A</v>
      </c>
      <c r="Q38" t="e">
        <f ca="1">GridCalc</f>
        <v>#N/A</v>
      </c>
      <c r="R38" t="e">
        <f ca="1">GridCalc</f>
        <v>#N/A</v>
      </c>
      <c r="S38">
        <f ca="1">GridCalc</f>
        <v>5.3000000000000007</v>
      </c>
      <c r="T38">
        <f ca="1">GridCalc</f>
        <v>5.3000000000000007</v>
      </c>
      <c r="U38">
        <f ca="1">GridCalc</f>
        <v>5.3000000000000007</v>
      </c>
      <c r="V38">
        <f ca="1">GridCalc</f>
        <v>5.3000000000000007</v>
      </c>
      <c r="W38" t="e">
        <f ca="1">GridCalc</f>
        <v>#N/A</v>
      </c>
      <c r="X38" t="e">
        <f ca="1">GridCalc</f>
        <v>#N/A</v>
      </c>
      <c r="Y38" t="e">
        <f ca="1">GridCalc</f>
        <v>#N/A</v>
      </c>
      <c r="Z38" t="e">
        <f ca="1">GridCalc</f>
        <v>#N/A</v>
      </c>
      <c r="AA38" t="e">
        <f ca="1">GridCalc</f>
        <v>#N/A</v>
      </c>
      <c r="AB38" t="e">
        <f ca="1">GridCalc</f>
        <v>#N/A</v>
      </c>
      <c r="AC38" t="e">
        <f ca="1">GridCalc</f>
        <v>#N/A</v>
      </c>
      <c r="AD38" t="e">
        <f ca="1">GridCalc</f>
        <v>#N/A</v>
      </c>
      <c r="AE38" t="e">
        <f ca="1">GridCalc</f>
        <v>#N/A</v>
      </c>
      <c r="AF38" t="e">
        <f ca="1">GridCalc</f>
        <v>#N/A</v>
      </c>
      <c r="AG38" t="e">
        <f ca="1">GridCalc</f>
        <v>#N/A</v>
      </c>
      <c r="AH38" t="e">
        <f ca="1">GridCalc</f>
        <v>#N/A</v>
      </c>
      <c r="AI38" t="e">
        <f ca="1">GridCalc</f>
        <v>#N/A</v>
      </c>
    </row>
    <row r="39" spans="1:35" x14ac:dyDescent="0.35">
      <c r="A39">
        <f t="shared" si="3"/>
        <v>4.3000000000000007</v>
      </c>
      <c r="B39">
        <v>8</v>
      </c>
      <c r="C39">
        <f t="shared" ca="1" si="2"/>
        <v>-3</v>
      </c>
      <c r="D39" t="str">
        <f ca="1">INDEX(Activities[ACTIVITY],MATCH($C39,Activities[Id],0))</f>
        <v>Milestone 3</v>
      </c>
      <c r="E39" t="e">
        <f ca="1">GridCalc</f>
        <v>#N/A</v>
      </c>
      <c r="F39" t="e">
        <f ca="1">GridCalc</f>
        <v>#N/A</v>
      </c>
      <c r="G39" t="e">
        <f ca="1">GridCalc</f>
        <v>#N/A</v>
      </c>
      <c r="H39" t="e">
        <f ca="1">GridCalc</f>
        <v>#N/A</v>
      </c>
      <c r="I39" t="e">
        <f ca="1">GridCalc</f>
        <v>#N/A</v>
      </c>
      <c r="J39" t="e">
        <f ca="1">GridCalc</f>
        <v>#N/A</v>
      </c>
      <c r="K39" t="e">
        <f ca="1">GridCalc</f>
        <v>#N/A</v>
      </c>
      <c r="L39" t="e">
        <f ca="1">GridCalc</f>
        <v>#N/A</v>
      </c>
      <c r="M39" t="e">
        <f ca="1">GridCalc</f>
        <v>#N/A</v>
      </c>
      <c r="N39" t="e">
        <f ca="1">GridCalc</f>
        <v>#N/A</v>
      </c>
      <c r="O39" t="e">
        <f ca="1">GridCalc</f>
        <v>#N/A</v>
      </c>
      <c r="P39" t="e">
        <f ca="1">GridCalc</f>
        <v>#N/A</v>
      </c>
      <c r="Q39" t="e">
        <f ca="1">GridCalc</f>
        <v>#N/A</v>
      </c>
      <c r="R39" t="e">
        <f ca="1">GridCalc</f>
        <v>#N/A</v>
      </c>
      <c r="S39" t="e">
        <f ca="1">GridCalc</f>
        <v>#N/A</v>
      </c>
      <c r="T39" t="e">
        <f ca="1">GridCalc</f>
        <v>#N/A</v>
      </c>
      <c r="U39" t="e">
        <f ca="1">GridCalc</f>
        <v>#N/A</v>
      </c>
      <c r="V39" t="e">
        <f ca="1">GridCalc</f>
        <v>#N/A</v>
      </c>
      <c r="W39" t="e">
        <f ca="1">GridCalc</f>
        <v>#N/A</v>
      </c>
      <c r="X39">
        <f ca="1">GridCalc</f>
        <v>4.3000000000000007</v>
      </c>
      <c r="Y39" t="e">
        <f ca="1">GridCalc</f>
        <v>#N/A</v>
      </c>
      <c r="Z39" t="e">
        <f ca="1">GridCalc</f>
        <v>#N/A</v>
      </c>
      <c r="AA39" t="e">
        <f ca="1">GridCalc</f>
        <v>#N/A</v>
      </c>
      <c r="AB39" t="e">
        <f ca="1">GridCalc</f>
        <v>#N/A</v>
      </c>
      <c r="AC39" t="e">
        <f ca="1">GridCalc</f>
        <v>#N/A</v>
      </c>
      <c r="AD39" t="e">
        <f ca="1">GridCalc</f>
        <v>#N/A</v>
      </c>
      <c r="AE39" t="e">
        <f ca="1">GridCalc</f>
        <v>#N/A</v>
      </c>
      <c r="AF39" t="e">
        <f ca="1">GridCalc</f>
        <v>#N/A</v>
      </c>
      <c r="AG39" t="e">
        <f ca="1">GridCalc</f>
        <v>#N/A</v>
      </c>
      <c r="AH39" t="e">
        <f ca="1">GridCalc</f>
        <v>#N/A</v>
      </c>
      <c r="AI39" t="e">
        <f ca="1">GridCalc</f>
        <v>#N/A</v>
      </c>
    </row>
    <row r="40" spans="1:35" x14ac:dyDescent="0.35">
      <c r="A40">
        <f t="shared" si="3"/>
        <v>3.3000000000000007</v>
      </c>
      <c r="B40">
        <v>9</v>
      </c>
      <c r="C40">
        <f t="shared" ca="1" si="2"/>
        <v>-2</v>
      </c>
      <c r="D40" t="str">
        <f ca="1">INDEX(Activities[ACTIVITY],MATCH($C40,Activities[Id],0))</f>
        <v>Milestone 4</v>
      </c>
      <c r="E40" t="e">
        <f ca="1">GridCalc</f>
        <v>#N/A</v>
      </c>
      <c r="F40" t="e">
        <f ca="1">GridCalc</f>
        <v>#N/A</v>
      </c>
      <c r="G40" t="e">
        <f ca="1">GridCalc</f>
        <v>#N/A</v>
      </c>
      <c r="H40" t="e">
        <f ca="1">GridCalc</f>
        <v>#N/A</v>
      </c>
      <c r="I40" t="e">
        <f ca="1">GridCalc</f>
        <v>#N/A</v>
      </c>
      <c r="J40" t="e">
        <f ca="1">GridCalc</f>
        <v>#N/A</v>
      </c>
      <c r="K40" t="e">
        <f ca="1">GridCalc</f>
        <v>#N/A</v>
      </c>
      <c r="L40" t="e">
        <f ca="1">GridCalc</f>
        <v>#N/A</v>
      </c>
      <c r="M40" t="e">
        <f ca="1">GridCalc</f>
        <v>#N/A</v>
      </c>
      <c r="N40" t="e">
        <f ca="1">GridCalc</f>
        <v>#N/A</v>
      </c>
      <c r="O40" t="e">
        <f ca="1">GridCalc</f>
        <v>#N/A</v>
      </c>
      <c r="P40" t="e">
        <f ca="1">GridCalc</f>
        <v>#N/A</v>
      </c>
      <c r="Q40" t="e">
        <f ca="1">GridCalc</f>
        <v>#N/A</v>
      </c>
      <c r="R40" t="e">
        <f ca="1">GridCalc</f>
        <v>#N/A</v>
      </c>
      <c r="S40" t="e">
        <f ca="1">GridCalc</f>
        <v>#N/A</v>
      </c>
      <c r="T40" t="e">
        <f ca="1">GridCalc</f>
        <v>#N/A</v>
      </c>
      <c r="U40" t="e">
        <f ca="1">GridCalc</f>
        <v>#N/A</v>
      </c>
      <c r="V40" t="e">
        <f ca="1">GridCalc</f>
        <v>#N/A</v>
      </c>
      <c r="W40" t="e">
        <f ca="1">GridCalc</f>
        <v>#N/A</v>
      </c>
      <c r="X40" t="e">
        <f ca="1">GridCalc</f>
        <v>#N/A</v>
      </c>
      <c r="Y40" t="e">
        <f ca="1">GridCalc</f>
        <v>#N/A</v>
      </c>
      <c r="Z40" t="e">
        <f ca="1">GridCalc</f>
        <v>#N/A</v>
      </c>
      <c r="AA40" t="e">
        <f ca="1">GridCalc</f>
        <v>#N/A</v>
      </c>
      <c r="AB40" t="e">
        <f ca="1">GridCalc</f>
        <v>#N/A</v>
      </c>
      <c r="AC40" t="e">
        <f ca="1">GridCalc</f>
        <v>#N/A</v>
      </c>
      <c r="AD40" t="e">
        <f ca="1">GridCalc</f>
        <v>#N/A</v>
      </c>
      <c r="AE40" t="e">
        <f ca="1">GridCalc</f>
        <v>#N/A</v>
      </c>
      <c r="AF40" t="e">
        <f ca="1">GridCalc</f>
        <v>#N/A</v>
      </c>
      <c r="AG40" t="e">
        <f ca="1">GridCalc</f>
        <v>#N/A</v>
      </c>
      <c r="AH40">
        <f ca="1">GridCalc</f>
        <v>3.3000000000000007</v>
      </c>
      <c r="AI40">
        <f ca="1">GridCalc</f>
        <v>3.3000000000000007</v>
      </c>
    </row>
    <row r="43" spans="1:35" x14ac:dyDescent="0.35">
      <c r="E43" s="1">
        <f ca="1">E31</f>
        <v>42889</v>
      </c>
      <c r="F43" s="1">
        <f t="shared" ref="F43:AH43" ca="1" si="4">F31</f>
        <v>42890</v>
      </c>
      <c r="G43" s="1">
        <f t="shared" ca="1" si="4"/>
        <v>42891</v>
      </c>
      <c r="H43" s="1">
        <f t="shared" ca="1" si="4"/>
        <v>42892</v>
      </c>
      <c r="I43" s="1">
        <f t="shared" ca="1" si="4"/>
        <v>42893</v>
      </c>
      <c r="J43" s="1">
        <f t="shared" ca="1" si="4"/>
        <v>42894</v>
      </c>
      <c r="K43" s="1">
        <f t="shared" ca="1" si="4"/>
        <v>42895</v>
      </c>
      <c r="L43" s="1">
        <f t="shared" ca="1" si="4"/>
        <v>42896</v>
      </c>
      <c r="M43" s="1">
        <f t="shared" ca="1" si="4"/>
        <v>42897</v>
      </c>
      <c r="N43" s="1">
        <f t="shared" ca="1" si="4"/>
        <v>42898</v>
      </c>
      <c r="O43" s="1">
        <f t="shared" ca="1" si="4"/>
        <v>42899</v>
      </c>
      <c r="P43" s="1">
        <f t="shared" ca="1" si="4"/>
        <v>42900</v>
      </c>
      <c r="Q43" s="1">
        <f t="shared" ca="1" si="4"/>
        <v>42901</v>
      </c>
      <c r="R43" s="1">
        <f t="shared" ca="1" si="4"/>
        <v>42902</v>
      </c>
      <c r="S43" s="1">
        <f t="shared" ca="1" si="4"/>
        <v>42903</v>
      </c>
      <c r="T43" s="1">
        <f t="shared" ca="1" si="4"/>
        <v>42904</v>
      </c>
      <c r="U43" s="1">
        <f t="shared" ca="1" si="4"/>
        <v>42905</v>
      </c>
      <c r="V43" s="1">
        <f t="shared" ca="1" si="4"/>
        <v>42906</v>
      </c>
      <c r="W43" s="1">
        <f t="shared" ca="1" si="4"/>
        <v>42907</v>
      </c>
      <c r="X43" s="1">
        <f t="shared" ca="1" si="4"/>
        <v>42908</v>
      </c>
      <c r="Y43" s="1">
        <f t="shared" ca="1" si="4"/>
        <v>42909</v>
      </c>
      <c r="Z43" s="1">
        <f t="shared" ca="1" si="4"/>
        <v>42910</v>
      </c>
      <c r="AA43" s="1">
        <f t="shared" ca="1" si="4"/>
        <v>42911</v>
      </c>
      <c r="AB43" s="1">
        <f t="shared" ca="1" si="4"/>
        <v>42912</v>
      </c>
      <c r="AC43" s="1">
        <f t="shared" ca="1" si="4"/>
        <v>42913</v>
      </c>
      <c r="AD43" s="1">
        <f t="shared" ca="1" si="4"/>
        <v>42914</v>
      </c>
      <c r="AE43" s="1">
        <f t="shared" ca="1" si="4"/>
        <v>42915</v>
      </c>
      <c r="AF43" s="1">
        <f t="shared" ca="1" si="4"/>
        <v>42916</v>
      </c>
      <c r="AG43" s="1">
        <f t="shared" ca="1" si="4"/>
        <v>42917</v>
      </c>
      <c r="AH43" s="1">
        <f t="shared" ca="1" si="4"/>
        <v>42918</v>
      </c>
    </row>
    <row r="44" spans="1:35" x14ac:dyDescent="0.35">
      <c r="C44" t="e">
        <f ca="1">C32</f>
        <v>#N/A</v>
      </c>
      <c r="D44" t="e">
        <f ca="1">UPPER(INDEX(Activities[ACTIVITY],MATCH($C44,Activities[Id],0)))</f>
        <v>#N/A</v>
      </c>
      <c r="E44" t="e">
        <f t="shared" ref="E44:AH44" ca="1" si="5">IF(ISERROR(F32),E32,NA())</f>
        <v>#N/A</v>
      </c>
      <c r="F44" t="e">
        <f t="shared" ca="1" si="5"/>
        <v>#N/A</v>
      </c>
      <c r="G44" t="e">
        <f t="shared" ca="1" si="5"/>
        <v>#N/A</v>
      </c>
      <c r="H44" t="e">
        <f t="shared" ca="1" si="5"/>
        <v>#N/A</v>
      </c>
      <c r="I44" t="e">
        <f t="shared" ca="1" si="5"/>
        <v>#N/A</v>
      </c>
      <c r="J44" t="e">
        <f t="shared" ca="1" si="5"/>
        <v>#N/A</v>
      </c>
      <c r="K44" t="e">
        <f t="shared" ca="1" si="5"/>
        <v>#N/A</v>
      </c>
      <c r="L44" t="e">
        <f t="shared" ca="1" si="5"/>
        <v>#N/A</v>
      </c>
      <c r="M44" t="e">
        <f t="shared" ca="1" si="5"/>
        <v>#N/A</v>
      </c>
      <c r="N44" t="e">
        <f t="shared" ca="1" si="5"/>
        <v>#N/A</v>
      </c>
      <c r="O44" t="e">
        <f t="shared" ca="1" si="5"/>
        <v>#N/A</v>
      </c>
      <c r="P44" t="e">
        <f t="shared" ca="1" si="5"/>
        <v>#N/A</v>
      </c>
      <c r="Q44" t="e">
        <f t="shared" ca="1" si="5"/>
        <v>#N/A</v>
      </c>
      <c r="R44" t="e">
        <f t="shared" ca="1" si="5"/>
        <v>#N/A</v>
      </c>
      <c r="S44" t="e">
        <f t="shared" ca="1" si="5"/>
        <v>#N/A</v>
      </c>
      <c r="T44" t="e">
        <f t="shared" ca="1" si="5"/>
        <v>#N/A</v>
      </c>
      <c r="U44" t="e">
        <f t="shared" ca="1" si="5"/>
        <v>#N/A</v>
      </c>
      <c r="V44" t="e">
        <f t="shared" ca="1" si="5"/>
        <v>#N/A</v>
      </c>
      <c r="W44" t="e">
        <f t="shared" ca="1" si="5"/>
        <v>#N/A</v>
      </c>
      <c r="X44" t="e">
        <f t="shared" ca="1" si="5"/>
        <v>#N/A</v>
      </c>
      <c r="Y44" t="e">
        <f t="shared" ca="1" si="5"/>
        <v>#N/A</v>
      </c>
      <c r="Z44" t="e">
        <f t="shared" ca="1" si="5"/>
        <v>#N/A</v>
      </c>
      <c r="AA44" t="e">
        <f t="shared" ca="1" si="5"/>
        <v>#N/A</v>
      </c>
      <c r="AB44" t="e">
        <f t="shared" ca="1" si="5"/>
        <v>#N/A</v>
      </c>
      <c r="AC44" t="e">
        <f t="shared" ca="1" si="5"/>
        <v>#N/A</v>
      </c>
      <c r="AD44" t="e">
        <f t="shared" ca="1" si="5"/>
        <v>#N/A</v>
      </c>
      <c r="AE44" t="e">
        <f t="shared" ca="1" si="5"/>
        <v>#N/A</v>
      </c>
      <c r="AF44" t="e">
        <f t="shared" ca="1" si="5"/>
        <v>#N/A</v>
      </c>
      <c r="AG44" t="e">
        <f t="shared" ca="1" si="5"/>
        <v>#N/A</v>
      </c>
      <c r="AH44" t="e">
        <f t="shared" ca="1" si="5"/>
        <v>#N/A</v>
      </c>
    </row>
    <row r="45" spans="1:35" x14ac:dyDescent="0.35">
      <c r="C45" t="e">
        <f t="shared" ref="C45:C52" ca="1" si="6">C33</f>
        <v>#N/A</v>
      </c>
      <c r="D45" t="e">
        <f ca="1">UPPER(INDEX(Activities[ACTIVITY],MATCH($C45,Activities[Id],0)))</f>
        <v>#N/A</v>
      </c>
      <c r="E45" t="e">
        <f t="shared" ref="E45:AH45" ca="1" si="7">IF(ISERROR(F33),E33,NA())</f>
        <v>#N/A</v>
      </c>
      <c r="F45" t="e">
        <f t="shared" ca="1" si="7"/>
        <v>#N/A</v>
      </c>
      <c r="G45" t="e">
        <f t="shared" ca="1" si="7"/>
        <v>#N/A</v>
      </c>
      <c r="H45" t="e">
        <f t="shared" ca="1" si="7"/>
        <v>#N/A</v>
      </c>
      <c r="I45" t="e">
        <f t="shared" ca="1" si="7"/>
        <v>#N/A</v>
      </c>
      <c r="J45" t="e">
        <f t="shared" ca="1" si="7"/>
        <v>#N/A</v>
      </c>
      <c r="K45" t="e">
        <f t="shared" ca="1" si="7"/>
        <v>#N/A</v>
      </c>
      <c r="L45" t="e">
        <f t="shared" ca="1" si="7"/>
        <v>#N/A</v>
      </c>
      <c r="M45" t="e">
        <f t="shared" ca="1" si="7"/>
        <v>#N/A</v>
      </c>
      <c r="N45" t="e">
        <f t="shared" ca="1" si="7"/>
        <v>#N/A</v>
      </c>
      <c r="O45" t="e">
        <f t="shared" ca="1" si="7"/>
        <v>#N/A</v>
      </c>
      <c r="P45" t="e">
        <f t="shared" ca="1" si="7"/>
        <v>#N/A</v>
      </c>
      <c r="Q45" t="e">
        <f t="shared" ca="1" si="7"/>
        <v>#N/A</v>
      </c>
      <c r="R45" t="e">
        <f t="shared" ca="1" si="7"/>
        <v>#N/A</v>
      </c>
      <c r="S45" t="e">
        <f t="shared" ca="1" si="7"/>
        <v>#N/A</v>
      </c>
      <c r="T45" t="e">
        <f t="shared" ca="1" si="7"/>
        <v>#N/A</v>
      </c>
      <c r="U45" t="e">
        <f t="shared" ca="1" si="7"/>
        <v>#N/A</v>
      </c>
      <c r="V45" t="e">
        <f t="shared" ca="1" si="7"/>
        <v>#N/A</v>
      </c>
      <c r="W45" t="e">
        <f t="shared" ca="1" si="7"/>
        <v>#N/A</v>
      </c>
      <c r="X45" t="e">
        <f t="shared" ca="1" si="7"/>
        <v>#N/A</v>
      </c>
      <c r="Y45" t="e">
        <f t="shared" ca="1" si="7"/>
        <v>#N/A</v>
      </c>
      <c r="Z45" t="e">
        <f t="shared" ca="1" si="7"/>
        <v>#N/A</v>
      </c>
      <c r="AA45" t="e">
        <f t="shared" ca="1" si="7"/>
        <v>#N/A</v>
      </c>
      <c r="AB45" t="e">
        <f t="shared" ca="1" si="7"/>
        <v>#N/A</v>
      </c>
      <c r="AC45" t="e">
        <f t="shared" ca="1" si="7"/>
        <v>#N/A</v>
      </c>
      <c r="AD45" t="e">
        <f t="shared" ca="1" si="7"/>
        <v>#N/A</v>
      </c>
      <c r="AE45" t="e">
        <f t="shared" ca="1" si="7"/>
        <v>#N/A</v>
      </c>
      <c r="AF45" t="e">
        <f t="shared" ca="1" si="7"/>
        <v>#N/A</v>
      </c>
      <c r="AG45" t="e">
        <f t="shared" ca="1" si="7"/>
        <v>#N/A</v>
      </c>
      <c r="AH45" t="e">
        <f t="shared" ca="1" si="7"/>
        <v>#N/A</v>
      </c>
    </row>
    <row r="46" spans="1:35" x14ac:dyDescent="0.35">
      <c r="C46" t="e">
        <f t="shared" ca="1" si="6"/>
        <v>#N/A</v>
      </c>
      <c r="D46" t="e">
        <f ca="1">UPPER(INDEX(Activities[ACTIVITY],MATCH($C46,Activities[Id],0)))</f>
        <v>#N/A</v>
      </c>
      <c r="E46" t="e">
        <f t="shared" ref="E46:AH46" ca="1" si="8">IF(ISERROR(F34),E34,NA())</f>
        <v>#N/A</v>
      </c>
      <c r="F46" t="e">
        <f t="shared" ca="1" si="8"/>
        <v>#N/A</v>
      </c>
      <c r="G46" t="e">
        <f t="shared" ca="1" si="8"/>
        <v>#N/A</v>
      </c>
      <c r="H46" t="e">
        <f t="shared" ca="1" si="8"/>
        <v>#N/A</v>
      </c>
      <c r="I46" t="e">
        <f t="shared" ca="1" si="8"/>
        <v>#N/A</v>
      </c>
      <c r="J46" t="e">
        <f t="shared" ca="1" si="8"/>
        <v>#N/A</v>
      </c>
      <c r="K46" t="e">
        <f t="shared" ca="1" si="8"/>
        <v>#N/A</v>
      </c>
      <c r="L46" t="e">
        <f t="shared" ca="1" si="8"/>
        <v>#N/A</v>
      </c>
      <c r="M46" t="e">
        <f t="shared" ca="1" si="8"/>
        <v>#N/A</v>
      </c>
      <c r="N46" t="e">
        <f t="shared" ca="1" si="8"/>
        <v>#N/A</v>
      </c>
      <c r="O46" t="e">
        <f t="shared" ca="1" si="8"/>
        <v>#N/A</v>
      </c>
      <c r="P46" t="e">
        <f t="shared" ca="1" si="8"/>
        <v>#N/A</v>
      </c>
      <c r="Q46" t="e">
        <f t="shared" ca="1" si="8"/>
        <v>#N/A</v>
      </c>
      <c r="R46" t="e">
        <f t="shared" ca="1" si="8"/>
        <v>#N/A</v>
      </c>
      <c r="S46" t="e">
        <f t="shared" ca="1" si="8"/>
        <v>#N/A</v>
      </c>
      <c r="T46" t="e">
        <f t="shared" ca="1" si="8"/>
        <v>#N/A</v>
      </c>
      <c r="U46" t="e">
        <f t="shared" ca="1" si="8"/>
        <v>#N/A</v>
      </c>
      <c r="V46" t="e">
        <f t="shared" ca="1" si="8"/>
        <v>#N/A</v>
      </c>
      <c r="W46" t="e">
        <f t="shared" ca="1" si="8"/>
        <v>#N/A</v>
      </c>
      <c r="X46" t="e">
        <f t="shared" ca="1" si="8"/>
        <v>#N/A</v>
      </c>
      <c r="Y46" t="e">
        <f t="shared" ca="1" si="8"/>
        <v>#N/A</v>
      </c>
      <c r="Z46" t="e">
        <f t="shared" ca="1" si="8"/>
        <v>#N/A</v>
      </c>
      <c r="AA46" t="e">
        <f t="shared" ca="1" si="8"/>
        <v>#N/A</v>
      </c>
      <c r="AB46" t="e">
        <f t="shared" ca="1" si="8"/>
        <v>#N/A</v>
      </c>
      <c r="AC46" t="e">
        <f t="shared" ca="1" si="8"/>
        <v>#N/A</v>
      </c>
      <c r="AD46" t="e">
        <f t="shared" ca="1" si="8"/>
        <v>#N/A</v>
      </c>
      <c r="AE46" t="e">
        <f t="shared" ca="1" si="8"/>
        <v>#N/A</v>
      </c>
      <c r="AF46" t="e">
        <f t="shared" ca="1" si="8"/>
        <v>#N/A</v>
      </c>
      <c r="AG46" t="e">
        <f t="shared" ca="1" si="8"/>
        <v>#N/A</v>
      </c>
      <c r="AH46" t="e">
        <f t="shared" ca="1" si="8"/>
        <v>#N/A</v>
      </c>
    </row>
    <row r="47" spans="1:35" x14ac:dyDescent="0.35">
      <c r="C47" t="e">
        <f t="shared" ca="1" si="6"/>
        <v>#N/A</v>
      </c>
      <c r="D47" t="e">
        <f ca="1">UPPER(INDEX(Activities[ACTIVITY],MATCH($C47,Activities[Id],0)))</f>
        <v>#N/A</v>
      </c>
      <c r="E47" t="e">
        <f t="shared" ref="E47:AH47" ca="1" si="9">IF(ISERROR(F35),E35,NA())</f>
        <v>#N/A</v>
      </c>
      <c r="F47" t="e">
        <f t="shared" ca="1" si="9"/>
        <v>#N/A</v>
      </c>
      <c r="G47" t="e">
        <f t="shared" ca="1" si="9"/>
        <v>#N/A</v>
      </c>
      <c r="H47" t="e">
        <f t="shared" ca="1" si="9"/>
        <v>#N/A</v>
      </c>
      <c r="I47" t="e">
        <f t="shared" ca="1" si="9"/>
        <v>#N/A</v>
      </c>
      <c r="J47" t="e">
        <f t="shared" ca="1" si="9"/>
        <v>#N/A</v>
      </c>
      <c r="K47" t="e">
        <f t="shared" ca="1" si="9"/>
        <v>#N/A</v>
      </c>
      <c r="L47" t="e">
        <f t="shared" ca="1" si="9"/>
        <v>#N/A</v>
      </c>
      <c r="M47" t="e">
        <f t="shared" ca="1" si="9"/>
        <v>#N/A</v>
      </c>
      <c r="N47" t="e">
        <f t="shared" ca="1" si="9"/>
        <v>#N/A</v>
      </c>
      <c r="O47" t="e">
        <f t="shared" ca="1" si="9"/>
        <v>#N/A</v>
      </c>
      <c r="P47" t="e">
        <f t="shared" ca="1" si="9"/>
        <v>#N/A</v>
      </c>
      <c r="Q47" t="e">
        <f t="shared" ca="1" si="9"/>
        <v>#N/A</v>
      </c>
      <c r="R47" t="e">
        <f t="shared" ca="1" si="9"/>
        <v>#N/A</v>
      </c>
      <c r="S47" t="e">
        <f t="shared" ca="1" si="9"/>
        <v>#N/A</v>
      </c>
      <c r="T47" t="e">
        <f t="shared" ca="1" si="9"/>
        <v>#N/A</v>
      </c>
      <c r="U47" t="e">
        <f t="shared" ca="1" si="9"/>
        <v>#N/A</v>
      </c>
      <c r="V47" t="e">
        <f t="shared" ca="1" si="9"/>
        <v>#N/A</v>
      </c>
      <c r="W47" t="e">
        <f t="shared" ca="1" si="9"/>
        <v>#N/A</v>
      </c>
      <c r="X47" t="e">
        <f t="shared" ca="1" si="9"/>
        <v>#N/A</v>
      </c>
      <c r="Y47" t="e">
        <f t="shared" ca="1" si="9"/>
        <v>#N/A</v>
      </c>
      <c r="Z47" t="e">
        <f t="shared" ca="1" si="9"/>
        <v>#N/A</v>
      </c>
      <c r="AA47" t="e">
        <f t="shared" ca="1" si="9"/>
        <v>#N/A</v>
      </c>
      <c r="AB47" t="e">
        <f t="shared" ca="1" si="9"/>
        <v>#N/A</v>
      </c>
      <c r="AC47" t="e">
        <f t="shared" ca="1" si="9"/>
        <v>#N/A</v>
      </c>
      <c r="AD47" t="e">
        <f t="shared" ca="1" si="9"/>
        <v>#N/A</v>
      </c>
      <c r="AE47" t="e">
        <f t="shared" ca="1" si="9"/>
        <v>#N/A</v>
      </c>
      <c r="AF47" t="e">
        <f t="shared" ca="1" si="9"/>
        <v>#N/A</v>
      </c>
      <c r="AG47" t="e">
        <f t="shared" ca="1" si="9"/>
        <v>#N/A</v>
      </c>
      <c r="AH47" t="e">
        <f t="shared" ca="1" si="9"/>
        <v>#N/A</v>
      </c>
    </row>
    <row r="48" spans="1:35" x14ac:dyDescent="0.35">
      <c r="C48">
        <f t="shared" ca="1" si="6"/>
        <v>-6</v>
      </c>
      <c r="D48" t="str">
        <f ca="1">UPPER(INDEX(Activities[ACTIVITY],MATCH($C48,Activities[Id],0)))</f>
        <v>PROJECT START</v>
      </c>
      <c r="E48" t="e">
        <f t="shared" ref="E48:AH48" ca="1" si="10">IF(ISERROR(F36),E36,NA())</f>
        <v>#N/A</v>
      </c>
      <c r="F48" t="e">
        <f t="shared" ca="1" si="10"/>
        <v>#N/A</v>
      </c>
      <c r="G48" t="e">
        <f t="shared" ca="1" si="10"/>
        <v>#N/A</v>
      </c>
      <c r="H48">
        <f t="shared" ca="1" si="10"/>
        <v>7.3000000000000007</v>
      </c>
      <c r="I48" t="e">
        <f t="shared" ca="1" si="10"/>
        <v>#N/A</v>
      </c>
      <c r="J48" t="e">
        <f t="shared" ca="1" si="10"/>
        <v>#N/A</v>
      </c>
      <c r="K48" t="e">
        <f t="shared" ca="1" si="10"/>
        <v>#N/A</v>
      </c>
      <c r="L48" t="e">
        <f t="shared" ca="1" si="10"/>
        <v>#N/A</v>
      </c>
      <c r="M48" t="e">
        <f t="shared" ca="1" si="10"/>
        <v>#N/A</v>
      </c>
      <c r="N48" t="e">
        <f t="shared" ca="1" si="10"/>
        <v>#N/A</v>
      </c>
      <c r="O48" t="e">
        <f t="shared" ca="1" si="10"/>
        <v>#N/A</v>
      </c>
      <c r="P48" t="e">
        <f t="shared" ca="1" si="10"/>
        <v>#N/A</v>
      </c>
      <c r="Q48" t="e">
        <f t="shared" ca="1" si="10"/>
        <v>#N/A</v>
      </c>
      <c r="R48" t="e">
        <f t="shared" ca="1" si="10"/>
        <v>#N/A</v>
      </c>
      <c r="S48" t="e">
        <f t="shared" ca="1" si="10"/>
        <v>#N/A</v>
      </c>
      <c r="T48" t="e">
        <f t="shared" ca="1" si="10"/>
        <v>#N/A</v>
      </c>
      <c r="U48" t="e">
        <f t="shared" ca="1" si="10"/>
        <v>#N/A</v>
      </c>
      <c r="V48" t="e">
        <f t="shared" ca="1" si="10"/>
        <v>#N/A</v>
      </c>
      <c r="W48" t="e">
        <f t="shared" ca="1" si="10"/>
        <v>#N/A</v>
      </c>
      <c r="X48" t="e">
        <f t="shared" ca="1" si="10"/>
        <v>#N/A</v>
      </c>
      <c r="Y48" t="e">
        <f t="shared" ca="1" si="10"/>
        <v>#N/A</v>
      </c>
      <c r="Z48" t="e">
        <f t="shared" ca="1" si="10"/>
        <v>#N/A</v>
      </c>
      <c r="AA48" t="e">
        <f t="shared" ca="1" si="10"/>
        <v>#N/A</v>
      </c>
      <c r="AB48" t="e">
        <f t="shared" ca="1" si="10"/>
        <v>#N/A</v>
      </c>
      <c r="AC48" t="e">
        <f t="shared" ca="1" si="10"/>
        <v>#N/A</v>
      </c>
      <c r="AD48" t="e">
        <f t="shared" ca="1" si="10"/>
        <v>#N/A</v>
      </c>
      <c r="AE48" t="e">
        <f t="shared" ca="1" si="10"/>
        <v>#N/A</v>
      </c>
      <c r="AF48" t="e">
        <f t="shared" ca="1" si="10"/>
        <v>#N/A</v>
      </c>
      <c r="AG48" t="e">
        <f t="shared" ca="1" si="10"/>
        <v>#N/A</v>
      </c>
      <c r="AH48" t="e">
        <f t="shared" ca="1" si="10"/>
        <v>#N/A</v>
      </c>
    </row>
    <row r="49" spans="3:34" x14ac:dyDescent="0.35">
      <c r="C49">
        <f t="shared" ca="1" si="6"/>
        <v>-5</v>
      </c>
      <c r="D49" t="str">
        <f ca="1">UPPER(INDEX(Activities[ACTIVITY],MATCH($C49,Activities[Id],0)))</f>
        <v>MILESTONE 1</v>
      </c>
      <c r="E49" t="e">
        <f t="shared" ref="E49:AH49" ca="1" si="11">IF(ISERROR(F37),E37,NA())</f>
        <v>#N/A</v>
      </c>
      <c r="F49" t="e">
        <f t="shared" ca="1" si="11"/>
        <v>#N/A</v>
      </c>
      <c r="G49" t="e">
        <f t="shared" ca="1" si="11"/>
        <v>#N/A</v>
      </c>
      <c r="H49" t="e">
        <f t="shared" ca="1" si="11"/>
        <v>#N/A</v>
      </c>
      <c r="I49" t="e">
        <f t="shared" ca="1" si="11"/>
        <v>#N/A</v>
      </c>
      <c r="J49" t="e">
        <f t="shared" ca="1" si="11"/>
        <v>#N/A</v>
      </c>
      <c r="K49" t="e">
        <f t="shared" ca="1" si="11"/>
        <v>#N/A</v>
      </c>
      <c r="L49" t="e">
        <f t="shared" ca="1" si="11"/>
        <v>#N/A</v>
      </c>
      <c r="M49" t="e">
        <f t="shared" ca="1" si="11"/>
        <v>#N/A</v>
      </c>
      <c r="N49" t="e">
        <f t="shared" ca="1" si="11"/>
        <v>#N/A</v>
      </c>
      <c r="O49" t="e">
        <f t="shared" ca="1" si="11"/>
        <v>#N/A</v>
      </c>
      <c r="P49" t="e">
        <f t="shared" ca="1" si="11"/>
        <v>#N/A</v>
      </c>
      <c r="Q49" t="e">
        <f t="shared" ca="1" si="11"/>
        <v>#N/A</v>
      </c>
      <c r="R49" t="e">
        <f t="shared" ca="1" si="11"/>
        <v>#N/A</v>
      </c>
      <c r="S49" t="e">
        <f t="shared" ca="1" si="11"/>
        <v>#N/A</v>
      </c>
      <c r="T49" t="e">
        <f t="shared" ca="1" si="11"/>
        <v>#N/A</v>
      </c>
      <c r="U49">
        <f t="shared" ca="1" si="11"/>
        <v>6.3000000000000007</v>
      </c>
      <c r="V49" t="e">
        <f t="shared" ca="1" si="11"/>
        <v>#N/A</v>
      </c>
      <c r="W49" t="e">
        <f t="shared" ca="1" si="11"/>
        <v>#N/A</v>
      </c>
      <c r="X49" t="e">
        <f t="shared" ca="1" si="11"/>
        <v>#N/A</v>
      </c>
      <c r="Y49" t="e">
        <f t="shared" ca="1" si="11"/>
        <v>#N/A</v>
      </c>
      <c r="Z49" t="e">
        <f t="shared" ca="1" si="11"/>
        <v>#N/A</v>
      </c>
      <c r="AA49" t="e">
        <f t="shared" ca="1" si="11"/>
        <v>#N/A</v>
      </c>
      <c r="AB49" t="e">
        <f t="shared" ca="1" si="11"/>
        <v>#N/A</v>
      </c>
      <c r="AC49" t="e">
        <f t="shared" ca="1" si="11"/>
        <v>#N/A</v>
      </c>
      <c r="AD49" t="e">
        <f t="shared" ca="1" si="11"/>
        <v>#N/A</v>
      </c>
      <c r="AE49" t="e">
        <f t="shared" ca="1" si="11"/>
        <v>#N/A</v>
      </c>
      <c r="AF49" t="e">
        <f t="shared" ca="1" si="11"/>
        <v>#N/A</v>
      </c>
      <c r="AG49" t="e">
        <f t="shared" ca="1" si="11"/>
        <v>#N/A</v>
      </c>
      <c r="AH49" t="e">
        <f t="shared" ca="1" si="11"/>
        <v>#N/A</v>
      </c>
    </row>
    <row r="50" spans="3:34" x14ac:dyDescent="0.35">
      <c r="C50">
        <f t="shared" ca="1" si="6"/>
        <v>-4</v>
      </c>
      <c r="D50" t="str">
        <f ca="1">UPPER(INDEX(Activities[ACTIVITY],MATCH($C50,Activities[Id],0)))</f>
        <v>MILESTONE 2</v>
      </c>
      <c r="E50" t="e">
        <f t="shared" ref="E50:AH50" ca="1" si="12">IF(ISERROR(F38),E38,NA())</f>
        <v>#N/A</v>
      </c>
      <c r="F50" t="e">
        <f t="shared" ca="1" si="12"/>
        <v>#N/A</v>
      </c>
      <c r="G50" t="e">
        <f t="shared" ca="1" si="12"/>
        <v>#N/A</v>
      </c>
      <c r="H50" t="e">
        <f t="shared" ca="1" si="12"/>
        <v>#N/A</v>
      </c>
      <c r="I50" t="e">
        <f t="shared" ca="1" si="12"/>
        <v>#N/A</v>
      </c>
      <c r="J50" t="e">
        <f t="shared" ca="1" si="12"/>
        <v>#N/A</v>
      </c>
      <c r="K50" t="e">
        <f t="shared" ca="1" si="12"/>
        <v>#N/A</v>
      </c>
      <c r="L50" t="e">
        <f t="shared" ca="1" si="12"/>
        <v>#N/A</v>
      </c>
      <c r="M50" t="e">
        <f t="shared" ca="1" si="12"/>
        <v>#N/A</v>
      </c>
      <c r="N50" t="e">
        <f t="shared" ca="1" si="12"/>
        <v>#N/A</v>
      </c>
      <c r="O50" t="e">
        <f t="shared" ca="1" si="12"/>
        <v>#N/A</v>
      </c>
      <c r="P50" t="e">
        <f t="shared" ca="1" si="12"/>
        <v>#N/A</v>
      </c>
      <c r="Q50" t="e">
        <f t="shared" ca="1" si="12"/>
        <v>#N/A</v>
      </c>
      <c r="R50" t="e">
        <f t="shared" ca="1" si="12"/>
        <v>#N/A</v>
      </c>
      <c r="S50" t="e">
        <f t="shared" ca="1" si="12"/>
        <v>#N/A</v>
      </c>
      <c r="T50" t="e">
        <f t="shared" ca="1" si="12"/>
        <v>#N/A</v>
      </c>
      <c r="U50" t="e">
        <f t="shared" ca="1" si="12"/>
        <v>#N/A</v>
      </c>
      <c r="V50">
        <f t="shared" ca="1" si="12"/>
        <v>5.3000000000000007</v>
      </c>
      <c r="W50" t="e">
        <f t="shared" ca="1" si="12"/>
        <v>#N/A</v>
      </c>
      <c r="X50" t="e">
        <f t="shared" ca="1" si="12"/>
        <v>#N/A</v>
      </c>
      <c r="Y50" t="e">
        <f t="shared" ca="1" si="12"/>
        <v>#N/A</v>
      </c>
      <c r="Z50" t="e">
        <f t="shared" ca="1" si="12"/>
        <v>#N/A</v>
      </c>
      <c r="AA50" t="e">
        <f t="shared" ca="1" si="12"/>
        <v>#N/A</v>
      </c>
      <c r="AB50" t="e">
        <f t="shared" ca="1" si="12"/>
        <v>#N/A</v>
      </c>
      <c r="AC50" t="e">
        <f t="shared" ca="1" si="12"/>
        <v>#N/A</v>
      </c>
      <c r="AD50" t="e">
        <f t="shared" ca="1" si="12"/>
        <v>#N/A</v>
      </c>
      <c r="AE50" t="e">
        <f t="shared" ca="1" si="12"/>
        <v>#N/A</v>
      </c>
      <c r="AF50" t="e">
        <f t="shared" ca="1" si="12"/>
        <v>#N/A</v>
      </c>
      <c r="AG50" t="e">
        <f t="shared" ca="1" si="12"/>
        <v>#N/A</v>
      </c>
      <c r="AH50" t="e">
        <f t="shared" ca="1" si="12"/>
        <v>#N/A</v>
      </c>
    </row>
    <row r="51" spans="3:34" x14ac:dyDescent="0.35">
      <c r="C51">
        <f t="shared" ca="1" si="6"/>
        <v>-3</v>
      </c>
      <c r="D51" t="str">
        <f ca="1">UPPER(INDEX(Activities[ACTIVITY],MATCH($C51,Activities[Id],0)))</f>
        <v>MILESTONE 3</v>
      </c>
      <c r="E51" t="e">
        <f t="shared" ref="E51:AH51" ca="1" si="13">IF(ISERROR(F39),E39,NA())</f>
        <v>#N/A</v>
      </c>
      <c r="F51" t="e">
        <f t="shared" ca="1" si="13"/>
        <v>#N/A</v>
      </c>
      <c r="G51" t="e">
        <f t="shared" ca="1" si="13"/>
        <v>#N/A</v>
      </c>
      <c r="H51" t="e">
        <f t="shared" ca="1" si="13"/>
        <v>#N/A</v>
      </c>
      <c r="I51" t="e">
        <f t="shared" ca="1" si="13"/>
        <v>#N/A</v>
      </c>
      <c r="J51" t="e">
        <f t="shared" ca="1" si="13"/>
        <v>#N/A</v>
      </c>
      <c r="K51" t="e">
        <f t="shared" ca="1" si="13"/>
        <v>#N/A</v>
      </c>
      <c r="L51" t="e">
        <f t="shared" ca="1" si="13"/>
        <v>#N/A</v>
      </c>
      <c r="M51" t="e">
        <f t="shared" ca="1" si="13"/>
        <v>#N/A</v>
      </c>
      <c r="N51" t="e">
        <f t="shared" ca="1" si="13"/>
        <v>#N/A</v>
      </c>
      <c r="O51" t="e">
        <f t="shared" ca="1" si="13"/>
        <v>#N/A</v>
      </c>
      <c r="P51" t="e">
        <f t="shared" ca="1" si="13"/>
        <v>#N/A</v>
      </c>
      <c r="Q51" t="e">
        <f t="shared" ca="1" si="13"/>
        <v>#N/A</v>
      </c>
      <c r="R51" t="e">
        <f t="shared" ca="1" si="13"/>
        <v>#N/A</v>
      </c>
      <c r="S51" t="e">
        <f t="shared" ca="1" si="13"/>
        <v>#N/A</v>
      </c>
      <c r="T51" t="e">
        <f t="shared" ca="1" si="13"/>
        <v>#N/A</v>
      </c>
      <c r="U51" t="e">
        <f t="shared" ca="1" si="13"/>
        <v>#N/A</v>
      </c>
      <c r="V51" t="e">
        <f t="shared" ca="1" si="13"/>
        <v>#N/A</v>
      </c>
      <c r="W51" t="e">
        <f t="shared" ca="1" si="13"/>
        <v>#N/A</v>
      </c>
      <c r="X51">
        <f t="shared" ca="1" si="13"/>
        <v>4.3000000000000007</v>
      </c>
      <c r="Y51" t="e">
        <f t="shared" ca="1" si="13"/>
        <v>#N/A</v>
      </c>
      <c r="Z51" t="e">
        <f t="shared" ca="1" si="13"/>
        <v>#N/A</v>
      </c>
      <c r="AA51" t="e">
        <f t="shared" ca="1" si="13"/>
        <v>#N/A</v>
      </c>
      <c r="AB51" t="e">
        <f t="shared" ca="1" si="13"/>
        <v>#N/A</v>
      </c>
      <c r="AC51" t="e">
        <f t="shared" ca="1" si="13"/>
        <v>#N/A</v>
      </c>
      <c r="AD51" t="e">
        <f t="shared" ca="1" si="13"/>
        <v>#N/A</v>
      </c>
      <c r="AE51" t="e">
        <f t="shared" ca="1" si="13"/>
        <v>#N/A</v>
      </c>
      <c r="AF51" t="e">
        <f t="shared" ca="1" si="13"/>
        <v>#N/A</v>
      </c>
      <c r="AG51" t="e">
        <f t="shared" ca="1" si="13"/>
        <v>#N/A</v>
      </c>
      <c r="AH51" t="e">
        <f t="shared" ca="1" si="13"/>
        <v>#N/A</v>
      </c>
    </row>
    <row r="52" spans="3:34" x14ac:dyDescent="0.35">
      <c r="C52">
        <f t="shared" ca="1" si="6"/>
        <v>-2</v>
      </c>
      <c r="D52" t="str">
        <f ca="1">UPPER(INDEX(Activities[ACTIVITY],MATCH($C52,Activities[Id],0)))</f>
        <v>MILESTONE 4</v>
      </c>
      <c r="E52" t="e">
        <f t="shared" ref="E52:AH52" ca="1" si="14">IF(ISERROR(F40),E40,NA())</f>
        <v>#N/A</v>
      </c>
      <c r="F52" t="e">
        <f t="shared" ca="1" si="14"/>
        <v>#N/A</v>
      </c>
      <c r="G52" t="e">
        <f t="shared" ca="1" si="14"/>
        <v>#N/A</v>
      </c>
      <c r="H52" t="e">
        <f t="shared" ca="1" si="14"/>
        <v>#N/A</v>
      </c>
      <c r="I52" t="e">
        <f t="shared" ca="1" si="14"/>
        <v>#N/A</v>
      </c>
      <c r="J52" t="e">
        <f t="shared" ca="1" si="14"/>
        <v>#N/A</v>
      </c>
      <c r="K52" t="e">
        <f t="shared" ca="1" si="14"/>
        <v>#N/A</v>
      </c>
      <c r="L52" t="e">
        <f t="shared" ca="1" si="14"/>
        <v>#N/A</v>
      </c>
      <c r="M52" t="e">
        <f t="shared" ca="1" si="14"/>
        <v>#N/A</v>
      </c>
      <c r="N52" t="e">
        <f t="shared" ca="1" si="14"/>
        <v>#N/A</v>
      </c>
      <c r="O52" t="e">
        <f t="shared" ca="1" si="14"/>
        <v>#N/A</v>
      </c>
      <c r="P52" t="e">
        <f t="shared" ca="1" si="14"/>
        <v>#N/A</v>
      </c>
      <c r="Q52" t="e">
        <f t="shared" ca="1" si="14"/>
        <v>#N/A</v>
      </c>
      <c r="R52" t="e">
        <f t="shared" ca="1" si="14"/>
        <v>#N/A</v>
      </c>
      <c r="S52" t="e">
        <f t="shared" ca="1" si="14"/>
        <v>#N/A</v>
      </c>
      <c r="T52" t="e">
        <f t="shared" ca="1" si="14"/>
        <v>#N/A</v>
      </c>
      <c r="U52" t="e">
        <f t="shared" ca="1" si="14"/>
        <v>#N/A</v>
      </c>
      <c r="V52" t="e">
        <f t="shared" ca="1" si="14"/>
        <v>#N/A</v>
      </c>
      <c r="W52" t="e">
        <f t="shared" ca="1" si="14"/>
        <v>#N/A</v>
      </c>
      <c r="X52" t="e">
        <f t="shared" ca="1" si="14"/>
        <v>#N/A</v>
      </c>
      <c r="Y52" t="e">
        <f t="shared" ca="1" si="14"/>
        <v>#N/A</v>
      </c>
      <c r="Z52" t="e">
        <f t="shared" ca="1" si="14"/>
        <v>#N/A</v>
      </c>
      <c r="AA52" t="e">
        <f t="shared" ca="1" si="14"/>
        <v>#N/A</v>
      </c>
      <c r="AB52" t="e">
        <f t="shared" ca="1" si="14"/>
        <v>#N/A</v>
      </c>
      <c r="AC52" t="e">
        <f t="shared" ca="1" si="14"/>
        <v>#N/A</v>
      </c>
      <c r="AD52" t="e">
        <f t="shared" ca="1" si="14"/>
        <v>#N/A</v>
      </c>
      <c r="AE52" t="e">
        <f t="shared" ca="1" si="14"/>
        <v>#N/A</v>
      </c>
      <c r="AF52" t="e">
        <f t="shared" ca="1" si="14"/>
        <v>#N/A</v>
      </c>
      <c r="AG52" t="e">
        <f t="shared" ca="1" si="14"/>
        <v>#N/A</v>
      </c>
      <c r="AH52" t="e">
        <f t="shared" ca="1" si="14"/>
        <v>#N/A</v>
      </c>
    </row>
    <row r="55" spans="3:34" x14ac:dyDescent="0.35">
      <c r="E55" s="1">
        <f ca="1">E31</f>
        <v>42889</v>
      </c>
      <c r="F55" s="1">
        <f t="shared" ref="F55:AH55" ca="1" si="15">F31</f>
        <v>42890</v>
      </c>
      <c r="G55" s="1">
        <f t="shared" ca="1" si="15"/>
        <v>42891</v>
      </c>
      <c r="H55" s="1">
        <f t="shared" ca="1" si="15"/>
        <v>42892</v>
      </c>
      <c r="I55" s="1">
        <f t="shared" ca="1" si="15"/>
        <v>42893</v>
      </c>
      <c r="J55" s="1">
        <f t="shared" ca="1" si="15"/>
        <v>42894</v>
      </c>
      <c r="K55" s="1">
        <f t="shared" ca="1" si="15"/>
        <v>42895</v>
      </c>
      <c r="L55" s="1">
        <f t="shared" ca="1" si="15"/>
        <v>42896</v>
      </c>
      <c r="M55" s="1">
        <f t="shared" ca="1" si="15"/>
        <v>42897</v>
      </c>
      <c r="N55" s="1">
        <f t="shared" ca="1" si="15"/>
        <v>42898</v>
      </c>
      <c r="O55" s="1">
        <f t="shared" ca="1" si="15"/>
        <v>42899</v>
      </c>
      <c r="P55" s="1">
        <f t="shared" ca="1" si="15"/>
        <v>42900</v>
      </c>
      <c r="Q55" s="1">
        <f t="shared" ca="1" si="15"/>
        <v>42901</v>
      </c>
      <c r="R55" s="1">
        <f t="shared" ca="1" si="15"/>
        <v>42902</v>
      </c>
      <c r="S55" s="1">
        <f t="shared" ca="1" si="15"/>
        <v>42903</v>
      </c>
      <c r="T55" s="1">
        <f t="shared" ca="1" si="15"/>
        <v>42904</v>
      </c>
      <c r="U55" s="1">
        <f t="shared" ca="1" si="15"/>
        <v>42905</v>
      </c>
      <c r="V55" s="1">
        <f t="shared" ca="1" si="15"/>
        <v>42906</v>
      </c>
      <c r="W55" s="1">
        <f t="shared" ca="1" si="15"/>
        <v>42907</v>
      </c>
      <c r="X55" s="1">
        <f t="shared" ca="1" si="15"/>
        <v>42908</v>
      </c>
      <c r="Y55" s="1">
        <f t="shared" ca="1" si="15"/>
        <v>42909</v>
      </c>
      <c r="Z55" s="1">
        <f t="shared" ca="1" si="15"/>
        <v>42910</v>
      </c>
      <c r="AA55" s="1">
        <f t="shared" ca="1" si="15"/>
        <v>42911</v>
      </c>
      <c r="AB55" s="1">
        <f t="shared" ca="1" si="15"/>
        <v>42912</v>
      </c>
      <c r="AC55" s="1">
        <f t="shared" ca="1" si="15"/>
        <v>42913</v>
      </c>
      <c r="AD55" s="1">
        <f t="shared" ca="1" si="15"/>
        <v>42914</v>
      </c>
      <c r="AE55" s="1">
        <f t="shared" ca="1" si="15"/>
        <v>42915</v>
      </c>
      <c r="AF55" s="1">
        <f t="shared" ca="1" si="15"/>
        <v>42916</v>
      </c>
      <c r="AG55" s="1">
        <f t="shared" ca="1" si="15"/>
        <v>42917</v>
      </c>
      <c r="AH55" s="1">
        <f t="shared" ca="1" si="15"/>
        <v>42918</v>
      </c>
    </row>
    <row r="56" spans="3:34" x14ac:dyDescent="0.35">
      <c r="D56" t="s">
        <v>11</v>
      </c>
      <c r="E56">
        <f t="shared" ref="E56:AH56" ca="1" si="16">IF(E55=$D$3,5,NA())</f>
        <v>5</v>
      </c>
      <c r="F56" t="e">
        <f t="shared" ca="1" si="16"/>
        <v>#N/A</v>
      </c>
      <c r="G56" t="e">
        <f t="shared" ca="1" si="16"/>
        <v>#N/A</v>
      </c>
      <c r="H56" t="e">
        <f t="shared" ca="1" si="16"/>
        <v>#N/A</v>
      </c>
      <c r="I56" t="e">
        <f t="shared" ca="1" si="16"/>
        <v>#N/A</v>
      </c>
      <c r="J56" t="e">
        <f t="shared" ca="1" si="16"/>
        <v>#N/A</v>
      </c>
      <c r="K56" t="e">
        <f t="shared" ca="1" si="16"/>
        <v>#N/A</v>
      </c>
      <c r="L56" t="e">
        <f t="shared" ca="1" si="16"/>
        <v>#N/A</v>
      </c>
      <c r="M56" t="e">
        <f t="shared" ca="1" si="16"/>
        <v>#N/A</v>
      </c>
      <c r="N56" t="e">
        <f t="shared" ca="1" si="16"/>
        <v>#N/A</v>
      </c>
      <c r="O56" t="e">
        <f t="shared" ca="1" si="16"/>
        <v>#N/A</v>
      </c>
      <c r="P56" t="e">
        <f t="shared" ca="1" si="16"/>
        <v>#N/A</v>
      </c>
      <c r="Q56" t="e">
        <f t="shared" ca="1" si="16"/>
        <v>#N/A</v>
      </c>
      <c r="R56" t="e">
        <f t="shared" ca="1" si="16"/>
        <v>#N/A</v>
      </c>
      <c r="S56" t="e">
        <f t="shared" ca="1" si="16"/>
        <v>#N/A</v>
      </c>
      <c r="T56" t="e">
        <f t="shared" ca="1" si="16"/>
        <v>#N/A</v>
      </c>
      <c r="U56" t="e">
        <f t="shared" ca="1" si="16"/>
        <v>#N/A</v>
      </c>
      <c r="V56" t="e">
        <f t="shared" ca="1" si="16"/>
        <v>#N/A</v>
      </c>
      <c r="W56" t="e">
        <f t="shared" ca="1" si="16"/>
        <v>#N/A</v>
      </c>
      <c r="X56" t="e">
        <f t="shared" ca="1" si="16"/>
        <v>#N/A</v>
      </c>
      <c r="Y56" t="e">
        <f t="shared" ca="1" si="16"/>
        <v>#N/A</v>
      </c>
      <c r="Z56" t="e">
        <f t="shared" ca="1" si="16"/>
        <v>#N/A</v>
      </c>
      <c r="AA56" t="e">
        <f t="shared" ca="1" si="16"/>
        <v>#N/A</v>
      </c>
      <c r="AB56" t="e">
        <f t="shared" ca="1" si="16"/>
        <v>#N/A</v>
      </c>
      <c r="AC56" t="e">
        <f t="shared" ca="1" si="16"/>
        <v>#N/A</v>
      </c>
      <c r="AD56" t="e">
        <f t="shared" ca="1" si="16"/>
        <v>#N/A</v>
      </c>
      <c r="AE56" t="e">
        <f t="shared" ca="1" si="16"/>
        <v>#N/A</v>
      </c>
      <c r="AF56" t="e">
        <f t="shared" ca="1" si="16"/>
        <v>#N/A</v>
      </c>
      <c r="AG56" t="e">
        <f t="shared" ca="1" si="16"/>
        <v>#N/A</v>
      </c>
      <c r="AH56" t="e">
        <f t="shared" ca="1" si="16"/>
        <v>#N/A</v>
      </c>
    </row>
    <row r="58" spans="3:34" x14ac:dyDescent="0.35">
      <c r="D58" s="3">
        <f ca="1">DATE(YEAR(MIN(E55:AH55)),MONTH(MIN(E55:AH55)),1)</f>
        <v>42887</v>
      </c>
      <c r="E58">
        <f ca="1">IF(MEDIAN($D58,E$55,EOMONTH($D58,0))=E$55,0.5,NA())</f>
        <v>0.5</v>
      </c>
      <c r="F58">
        <f t="shared" ref="F58:AH58" ca="1" si="17">IF(MEDIAN($D58,F$55,EOMONTH($D58,0))=F$55,0.5,NA())</f>
        <v>0.5</v>
      </c>
      <c r="G58">
        <f t="shared" ca="1" si="17"/>
        <v>0.5</v>
      </c>
      <c r="H58">
        <f t="shared" ca="1" si="17"/>
        <v>0.5</v>
      </c>
      <c r="I58">
        <f t="shared" ca="1" si="17"/>
        <v>0.5</v>
      </c>
      <c r="J58">
        <f t="shared" ca="1" si="17"/>
        <v>0.5</v>
      </c>
      <c r="K58">
        <f t="shared" ca="1" si="17"/>
        <v>0.5</v>
      </c>
      <c r="L58">
        <f t="shared" ca="1" si="17"/>
        <v>0.5</v>
      </c>
      <c r="M58">
        <f t="shared" ca="1" si="17"/>
        <v>0.5</v>
      </c>
      <c r="N58">
        <f t="shared" ca="1" si="17"/>
        <v>0.5</v>
      </c>
      <c r="O58">
        <f t="shared" ca="1" si="17"/>
        <v>0.5</v>
      </c>
      <c r="P58">
        <f t="shared" ca="1" si="17"/>
        <v>0.5</v>
      </c>
      <c r="Q58">
        <f t="shared" ca="1" si="17"/>
        <v>0.5</v>
      </c>
      <c r="R58">
        <f t="shared" ca="1" si="17"/>
        <v>0.5</v>
      </c>
      <c r="S58">
        <f t="shared" ca="1" si="17"/>
        <v>0.5</v>
      </c>
      <c r="T58">
        <f t="shared" ca="1" si="17"/>
        <v>0.5</v>
      </c>
      <c r="U58">
        <f t="shared" ca="1" si="17"/>
        <v>0.5</v>
      </c>
      <c r="V58">
        <f t="shared" ca="1" si="17"/>
        <v>0.5</v>
      </c>
      <c r="W58">
        <f t="shared" ca="1" si="17"/>
        <v>0.5</v>
      </c>
      <c r="X58">
        <f t="shared" ca="1" si="17"/>
        <v>0.5</v>
      </c>
      <c r="Y58">
        <f t="shared" ca="1" si="17"/>
        <v>0.5</v>
      </c>
      <c r="Z58">
        <f t="shared" ca="1" si="17"/>
        <v>0.5</v>
      </c>
      <c r="AA58">
        <f t="shared" ca="1" si="17"/>
        <v>0.5</v>
      </c>
      <c r="AB58">
        <f t="shared" ca="1" si="17"/>
        <v>0.5</v>
      </c>
      <c r="AC58">
        <f t="shared" ca="1" si="17"/>
        <v>0.5</v>
      </c>
      <c r="AD58">
        <f t="shared" ca="1" si="17"/>
        <v>0.5</v>
      </c>
      <c r="AE58">
        <f t="shared" ca="1" si="17"/>
        <v>0.5</v>
      </c>
      <c r="AF58">
        <f t="shared" ca="1" si="17"/>
        <v>0.5</v>
      </c>
      <c r="AG58" t="e">
        <f t="shared" ca="1" si="17"/>
        <v>#N/A</v>
      </c>
      <c r="AH58" t="e">
        <f t="shared" ca="1" si="17"/>
        <v>#N/A</v>
      </c>
    </row>
    <row r="59" spans="3:34" x14ac:dyDescent="0.35">
      <c r="D59" s="3" t="str">
        <f ca="1">TEXT(D58,"mmm yyyy") &amp; " - Top Band"</f>
        <v>Jun 2017 - Top Band</v>
      </c>
      <c r="E59">
        <f ca="1">E58+12.5</f>
        <v>13</v>
      </c>
      <c r="F59">
        <f t="shared" ref="F59:AH59" ca="1" si="18">F58+12.5</f>
        <v>13</v>
      </c>
      <c r="G59">
        <f t="shared" ca="1" si="18"/>
        <v>13</v>
      </c>
      <c r="H59">
        <f t="shared" ca="1" si="18"/>
        <v>13</v>
      </c>
      <c r="I59">
        <f t="shared" ca="1" si="18"/>
        <v>13</v>
      </c>
      <c r="J59">
        <f t="shared" ca="1" si="18"/>
        <v>13</v>
      </c>
      <c r="K59">
        <f t="shared" ca="1" si="18"/>
        <v>13</v>
      </c>
      <c r="L59">
        <f t="shared" ca="1" si="18"/>
        <v>13</v>
      </c>
      <c r="M59">
        <f t="shared" ca="1" si="18"/>
        <v>13</v>
      </c>
      <c r="N59">
        <f t="shared" ca="1" si="18"/>
        <v>13</v>
      </c>
      <c r="O59">
        <f t="shared" ca="1" si="18"/>
        <v>13</v>
      </c>
      <c r="P59">
        <f t="shared" ca="1" si="18"/>
        <v>13</v>
      </c>
      <c r="Q59">
        <f t="shared" ca="1" si="18"/>
        <v>13</v>
      </c>
      <c r="R59">
        <f t="shared" ca="1" si="18"/>
        <v>13</v>
      </c>
      <c r="S59">
        <f t="shared" ca="1" si="18"/>
        <v>13</v>
      </c>
      <c r="T59">
        <f t="shared" ca="1" si="18"/>
        <v>13</v>
      </c>
      <c r="U59">
        <f t="shared" ca="1" si="18"/>
        <v>13</v>
      </c>
      <c r="V59">
        <f t="shared" ca="1" si="18"/>
        <v>13</v>
      </c>
      <c r="W59">
        <f t="shared" ca="1" si="18"/>
        <v>13</v>
      </c>
      <c r="X59">
        <f t="shared" ca="1" si="18"/>
        <v>13</v>
      </c>
      <c r="Y59">
        <f t="shared" ca="1" si="18"/>
        <v>13</v>
      </c>
      <c r="Z59">
        <f t="shared" ca="1" si="18"/>
        <v>13</v>
      </c>
      <c r="AA59">
        <f t="shared" ca="1" si="18"/>
        <v>13</v>
      </c>
      <c r="AB59">
        <f t="shared" ca="1" si="18"/>
        <v>13</v>
      </c>
      <c r="AC59">
        <f t="shared" ca="1" si="18"/>
        <v>13</v>
      </c>
      <c r="AD59">
        <f t="shared" ca="1" si="18"/>
        <v>13</v>
      </c>
      <c r="AE59">
        <f t="shared" ca="1" si="18"/>
        <v>13</v>
      </c>
      <c r="AF59">
        <f t="shared" ca="1" si="18"/>
        <v>13</v>
      </c>
      <c r="AG59" t="e">
        <f t="shared" ca="1" si="18"/>
        <v>#N/A</v>
      </c>
      <c r="AH59" t="e">
        <f t="shared" ca="1" si="18"/>
        <v>#N/A</v>
      </c>
    </row>
    <row r="60" spans="3:34" x14ac:dyDescent="0.35">
      <c r="D60" s="3"/>
    </row>
    <row r="61" spans="3:34" x14ac:dyDescent="0.35">
      <c r="D61" s="3">
        <f ca="1">EOMONTH(D58,0)+1</f>
        <v>42917</v>
      </c>
      <c r="E61" t="e">
        <f ca="1">IF(MEDIAN($D61,E$55,EOMONTH($D61,0))=E$55,0.5,NA())</f>
        <v>#N/A</v>
      </c>
      <c r="F61" t="e">
        <f t="shared" ref="F61:AH61" ca="1" si="19">IF(MEDIAN($D61,F$55,EOMONTH($D61,0))=F$55,0.5,NA())</f>
        <v>#N/A</v>
      </c>
      <c r="G61" t="e">
        <f t="shared" ca="1" si="19"/>
        <v>#N/A</v>
      </c>
      <c r="H61" t="e">
        <f t="shared" ca="1" si="19"/>
        <v>#N/A</v>
      </c>
      <c r="I61" t="e">
        <f t="shared" ca="1" si="19"/>
        <v>#N/A</v>
      </c>
      <c r="J61" t="e">
        <f t="shared" ca="1" si="19"/>
        <v>#N/A</v>
      </c>
      <c r="K61" t="e">
        <f t="shared" ca="1" si="19"/>
        <v>#N/A</v>
      </c>
      <c r="L61" t="e">
        <f t="shared" ca="1" si="19"/>
        <v>#N/A</v>
      </c>
      <c r="M61" t="e">
        <f t="shared" ca="1" si="19"/>
        <v>#N/A</v>
      </c>
      <c r="N61" t="e">
        <f t="shared" ca="1" si="19"/>
        <v>#N/A</v>
      </c>
      <c r="O61" t="e">
        <f t="shared" ca="1" si="19"/>
        <v>#N/A</v>
      </c>
      <c r="P61" t="e">
        <f t="shared" ca="1" si="19"/>
        <v>#N/A</v>
      </c>
      <c r="Q61" t="e">
        <f t="shared" ca="1" si="19"/>
        <v>#N/A</v>
      </c>
      <c r="R61" t="e">
        <f t="shared" ca="1" si="19"/>
        <v>#N/A</v>
      </c>
      <c r="S61" t="e">
        <f t="shared" ca="1" si="19"/>
        <v>#N/A</v>
      </c>
      <c r="T61" t="e">
        <f t="shared" ca="1" si="19"/>
        <v>#N/A</v>
      </c>
      <c r="U61" t="e">
        <f t="shared" ca="1" si="19"/>
        <v>#N/A</v>
      </c>
      <c r="V61" t="e">
        <f t="shared" ca="1" si="19"/>
        <v>#N/A</v>
      </c>
      <c r="W61" t="e">
        <f t="shared" ca="1" si="19"/>
        <v>#N/A</v>
      </c>
      <c r="X61" t="e">
        <f t="shared" ca="1" si="19"/>
        <v>#N/A</v>
      </c>
      <c r="Y61" t="e">
        <f t="shared" ca="1" si="19"/>
        <v>#N/A</v>
      </c>
      <c r="Z61" t="e">
        <f t="shared" ca="1" si="19"/>
        <v>#N/A</v>
      </c>
      <c r="AA61" t="e">
        <f t="shared" ca="1" si="19"/>
        <v>#N/A</v>
      </c>
      <c r="AB61" t="e">
        <f t="shared" ca="1" si="19"/>
        <v>#N/A</v>
      </c>
      <c r="AC61" t="e">
        <f t="shared" ca="1" si="19"/>
        <v>#N/A</v>
      </c>
      <c r="AD61" t="e">
        <f t="shared" ca="1" si="19"/>
        <v>#N/A</v>
      </c>
      <c r="AE61" t="e">
        <f t="shared" ca="1" si="19"/>
        <v>#N/A</v>
      </c>
      <c r="AF61" t="e">
        <f t="shared" ca="1" si="19"/>
        <v>#N/A</v>
      </c>
      <c r="AG61">
        <f t="shared" ca="1" si="19"/>
        <v>0.5</v>
      </c>
      <c r="AH61">
        <f t="shared" ca="1" si="19"/>
        <v>0.5</v>
      </c>
    </row>
    <row r="62" spans="3:34" x14ac:dyDescent="0.35">
      <c r="D62" s="3" t="str">
        <f ca="1">TEXT(D61,"mmm yyyy") &amp; " - Top Band"</f>
        <v>Jul 2017 - Top Band</v>
      </c>
      <c r="E62" t="e">
        <f ca="1">E61+12.5</f>
        <v>#N/A</v>
      </c>
      <c r="F62" t="e">
        <f t="shared" ref="F62:AH62" ca="1" si="20">F61+12.5</f>
        <v>#N/A</v>
      </c>
      <c r="G62" t="e">
        <f t="shared" ca="1" si="20"/>
        <v>#N/A</v>
      </c>
      <c r="H62" t="e">
        <f t="shared" ca="1" si="20"/>
        <v>#N/A</v>
      </c>
      <c r="I62" t="e">
        <f t="shared" ca="1" si="20"/>
        <v>#N/A</v>
      </c>
      <c r="J62" t="e">
        <f t="shared" ca="1" si="20"/>
        <v>#N/A</v>
      </c>
      <c r="K62" t="e">
        <f t="shared" ca="1" si="20"/>
        <v>#N/A</v>
      </c>
      <c r="L62" t="e">
        <f t="shared" ca="1" si="20"/>
        <v>#N/A</v>
      </c>
      <c r="M62" t="e">
        <f t="shared" ca="1" si="20"/>
        <v>#N/A</v>
      </c>
      <c r="N62" t="e">
        <f t="shared" ca="1" si="20"/>
        <v>#N/A</v>
      </c>
      <c r="O62" t="e">
        <f t="shared" ca="1" si="20"/>
        <v>#N/A</v>
      </c>
      <c r="P62" t="e">
        <f t="shared" ca="1" si="20"/>
        <v>#N/A</v>
      </c>
      <c r="Q62" t="e">
        <f t="shared" ca="1" si="20"/>
        <v>#N/A</v>
      </c>
      <c r="R62" t="e">
        <f t="shared" ca="1" si="20"/>
        <v>#N/A</v>
      </c>
      <c r="S62" t="e">
        <f t="shared" ca="1" si="20"/>
        <v>#N/A</v>
      </c>
      <c r="T62" t="e">
        <f t="shared" ca="1" si="20"/>
        <v>#N/A</v>
      </c>
      <c r="U62" t="e">
        <f t="shared" ca="1" si="20"/>
        <v>#N/A</v>
      </c>
      <c r="V62" t="e">
        <f t="shared" ca="1" si="20"/>
        <v>#N/A</v>
      </c>
      <c r="W62" t="e">
        <f t="shared" ca="1" si="20"/>
        <v>#N/A</v>
      </c>
      <c r="X62" t="e">
        <f t="shared" ca="1" si="20"/>
        <v>#N/A</v>
      </c>
      <c r="Y62" t="e">
        <f t="shared" ca="1" si="20"/>
        <v>#N/A</v>
      </c>
      <c r="Z62" t="e">
        <f t="shared" ca="1" si="20"/>
        <v>#N/A</v>
      </c>
      <c r="AA62" t="e">
        <f t="shared" ca="1" si="20"/>
        <v>#N/A</v>
      </c>
      <c r="AB62" t="e">
        <f t="shared" ca="1" si="20"/>
        <v>#N/A</v>
      </c>
      <c r="AC62" t="e">
        <f t="shared" ca="1" si="20"/>
        <v>#N/A</v>
      </c>
      <c r="AD62" t="e">
        <f t="shared" ca="1" si="20"/>
        <v>#N/A</v>
      </c>
      <c r="AE62" t="e">
        <f t="shared" ca="1" si="20"/>
        <v>#N/A</v>
      </c>
      <c r="AF62" t="e">
        <f t="shared" ca="1" si="20"/>
        <v>#N/A</v>
      </c>
      <c r="AG62">
        <f t="shared" ca="1" si="20"/>
        <v>13</v>
      </c>
      <c r="AH62">
        <f t="shared" ca="1" si="20"/>
        <v>13</v>
      </c>
    </row>
    <row r="63" spans="3:34" x14ac:dyDescent="0.35">
      <c r="D63" s="3"/>
    </row>
    <row r="65" spans="4:34" x14ac:dyDescent="0.35">
      <c r="D65" s="3">
        <f ca="1">D58+1</f>
        <v>42888</v>
      </c>
      <c r="E65" t="e">
        <f ca="1">IF(MEDIAN($D65,E$55)=E$55,0.5,NA())</f>
        <v>#N/A</v>
      </c>
      <c r="F65" t="e">
        <f t="shared" ref="F65:AH66" ca="1" si="21">IF(MEDIAN($D65,F$55)=F$55,0.5,NA())</f>
        <v>#N/A</v>
      </c>
      <c r="G65" t="e">
        <f t="shared" ca="1" si="21"/>
        <v>#N/A</v>
      </c>
      <c r="H65" t="e">
        <f t="shared" ca="1" si="21"/>
        <v>#N/A</v>
      </c>
      <c r="I65" t="e">
        <f t="shared" ca="1" si="21"/>
        <v>#N/A</v>
      </c>
      <c r="J65" t="e">
        <f t="shared" ca="1" si="21"/>
        <v>#N/A</v>
      </c>
      <c r="K65" t="e">
        <f t="shared" ca="1" si="21"/>
        <v>#N/A</v>
      </c>
      <c r="L65" t="e">
        <f t="shared" ca="1" si="21"/>
        <v>#N/A</v>
      </c>
      <c r="M65" t="e">
        <f t="shared" ca="1" si="21"/>
        <v>#N/A</v>
      </c>
      <c r="N65" t="e">
        <f t="shared" ca="1" si="21"/>
        <v>#N/A</v>
      </c>
      <c r="O65" t="e">
        <f t="shared" ca="1" si="21"/>
        <v>#N/A</v>
      </c>
      <c r="P65" t="e">
        <f t="shared" ca="1" si="21"/>
        <v>#N/A</v>
      </c>
      <c r="Q65" t="e">
        <f t="shared" ca="1" si="21"/>
        <v>#N/A</v>
      </c>
      <c r="R65" t="e">
        <f t="shared" ca="1" si="21"/>
        <v>#N/A</v>
      </c>
      <c r="S65" t="e">
        <f t="shared" ca="1" si="21"/>
        <v>#N/A</v>
      </c>
      <c r="T65" t="e">
        <f t="shared" ca="1" si="21"/>
        <v>#N/A</v>
      </c>
      <c r="U65" t="e">
        <f t="shared" ca="1" si="21"/>
        <v>#N/A</v>
      </c>
      <c r="V65" t="e">
        <f t="shared" ca="1" si="21"/>
        <v>#N/A</v>
      </c>
      <c r="W65" t="e">
        <f t="shared" ca="1" si="21"/>
        <v>#N/A</v>
      </c>
      <c r="X65" t="e">
        <f t="shared" ca="1" si="21"/>
        <v>#N/A</v>
      </c>
      <c r="Y65" t="e">
        <f t="shared" ca="1" si="21"/>
        <v>#N/A</v>
      </c>
      <c r="Z65" t="e">
        <f t="shared" ca="1" si="21"/>
        <v>#N/A</v>
      </c>
      <c r="AA65" t="e">
        <f t="shared" ca="1" si="21"/>
        <v>#N/A</v>
      </c>
      <c r="AB65" t="e">
        <f t="shared" ca="1" si="21"/>
        <v>#N/A</v>
      </c>
      <c r="AC65" t="e">
        <f t="shared" ca="1" si="21"/>
        <v>#N/A</v>
      </c>
      <c r="AD65" t="e">
        <f t="shared" ca="1" si="21"/>
        <v>#N/A</v>
      </c>
      <c r="AE65" t="e">
        <f t="shared" ca="1" si="21"/>
        <v>#N/A</v>
      </c>
      <c r="AF65" t="e">
        <f t="shared" ca="1" si="21"/>
        <v>#N/A</v>
      </c>
      <c r="AG65" t="e">
        <f t="shared" ca="1" si="21"/>
        <v>#N/A</v>
      </c>
      <c r="AH65" t="e">
        <f t="shared" ca="1" si="21"/>
        <v>#N/A</v>
      </c>
    </row>
    <row r="66" spans="4:34" x14ac:dyDescent="0.35">
      <c r="D66" s="3">
        <f ca="1">D61+1</f>
        <v>42918</v>
      </c>
      <c r="E66" t="e">
        <f ca="1">IF(MEDIAN($D66,E$55)=E$55,0.5,NA())</f>
        <v>#N/A</v>
      </c>
      <c r="F66" t="e">
        <f t="shared" ca="1" si="21"/>
        <v>#N/A</v>
      </c>
      <c r="G66" t="e">
        <f t="shared" ca="1" si="21"/>
        <v>#N/A</v>
      </c>
      <c r="H66" t="e">
        <f t="shared" ca="1" si="21"/>
        <v>#N/A</v>
      </c>
      <c r="I66" t="e">
        <f t="shared" ca="1" si="21"/>
        <v>#N/A</v>
      </c>
      <c r="J66" t="e">
        <f t="shared" ca="1" si="21"/>
        <v>#N/A</v>
      </c>
      <c r="K66" t="e">
        <f t="shared" ca="1" si="21"/>
        <v>#N/A</v>
      </c>
      <c r="L66" t="e">
        <f t="shared" ca="1" si="21"/>
        <v>#N/A</v>
      </c>
      <c r="M66" t="e">
        <f t="shared" ca="1" si="21"/>
        <v>#N/A</v>
      </c>
      <c r="N66" t="e">
        <f t="shared" ca="1" si="21"/>
        <v>#N/A</v>
      </c>
      <c r="O66" t="e">
        <f t="shared" ca="1" si="21"/>
        <v>#N/A</v>
      </c>
      <c r="P66" t="e">
        <f t="shared" ca="1" si="21"/>
        <v>#N/A</v>
      </c>
      <c r="Q66" t="e">
        <f t="shared" ca="1" si="21"/>
        <v>#N/A</v>
      </c>
      <c r="R66" t="e">
        <f t="shared" ca="1" si="21"/>
        <v>#N/A</v>
      </c>
      <c r="S66" t="e">
        <f t="shared" ca="1" si="21"/>
        <v>#N/A</v>
      </c>
      <c r="T66" t="e">
        <f t="shared" ca="1" si="21"/>
        <v>#N/A</v>
      </c>
      <c r="U66" t="e">
        <f t="shared" ca="1" si="21"/>
        <v>#N/A</v>
      </c>
      <c r="V66" t="e">
        <f t="shared" ca="1" si="21"/>
        <v>#N/A</v>
      </c>
      <c r="W66" t="e">
        <f t="shared" ca="1" si="21"/>
        <v>#N/A</v>
      </c>
      <c r="X66" t="e">
        <f t="shared" ca="1" si="21"/>
        <v>#N/A</v>
      </c>
      <c r="Y66" t="e">
        <f t="shared" ca="1" si="21"/>
        <v>#N/A</v>
      </c>
      <c r="Z66" t="e">
        <f t="shared" ca="1" si="21"/>
        <v>#N/A</v>
      </c>
      <c r="AA66" t="e">
        <f t="shared" ca="1" si="21"/>
        <v>#N/A</v>
      </c>
      <c r="AB66" t="e">
        <f t="shared" ca="1" si="21"/>
        <v>#N/A</v>
      </c>
      <c r="AC66" t="e">
        <f t="shared" ca="1" si="21"/>
        <v>#N/A</v>
      </c>
      <c r="AD66" t="e">
        <f t="shared" ca="1" si="21"/>
        <v>#N/A</v>
      </c>
      <c r="AE66" t="e">
        <f t="shared" ca="1" si="21"/>
        <v>#N/A</v>
      </c>
      <c r="AF66" t="e">
        <f t="shared" ca="1" si="21"/>
        <v>#N/A</v>
      </c>
      <c r="AG66" t="e">
        <f t="shared" ca="1" si="21"/>
        <v>#N/A</v>
      </c>
      <c r="AH66">
        <f t="shared" ca="1" si="21"/>
        <v>0.5</v>
      </c>
    </row>
    <row r="69" spans="4:34" x14ac:dyDescent="0.35">
      <c r="E69">
        <v>2.2999999999999998</v>
      </c>
      <c r="F69">
        <f>E69</f>
        <v>2.2999999999999998</v>
      </c>
      <c r="G69">
        <f t="shared" ref="G69:AH71" si="22">F69</f>
        <v>2.2999999999999998</v>
      </c>
      <c r="H69">
        <f t="shared" si="22"/>
        <v>2.2999999999999998</v>
      </c>
      <c r="I69">
        <f t="shared" si="22"/>
        <v>2.2999999999999998</v>
      </c>
      <c r="J69">
        <f t="shared" si="22"/>
        <v>2.2999999999999998</v>
      </c>
      <c r="K69">
        <f t="shared" si="22"/>
        <v>2.2999999999999998</v>
      </c>
      <c r="L69">
        <f t="shared" si="22"/>
        <v>2.2999999999999998</v>
      </c>
      <c r="M69">
        <f t="shared" si="22"/>
        <v>2.2999999999999998</v>
      </c>
      <c r="N69">
        <f t="shared" si="22"/>
        <v>2.2999999999999998</v>
      </c>
      <c r="O69">
        <f t="shared" si="22"/>
        <v>2.2999999999999998</v>
      </c>
      <c r="P69">
        <f t="shared" si="22"/>
        <v>2.2999999999999998</v>
      </c>
      <c r="Q69">
        <f t="shared" si="22"/>
        <v>2.2999999999999998</v>
      </c>
      <c r="R69">
        <f t="shared" si="22"/>
        <v>2.2999999999999998</v>
      </c>
      <c r="S69">
        <f t="shared" si="22"/>
        <v>2.2999999999999998</v>
      </c>
      <c r="T69">
        <f t="shared" si="22"/>
        <v>2.2999999999999998</v>
      </c>
      <c r="U69">
        <f t="shared" si="22"/>
        <v>2.2999999999999998</v>
      </c>
      <c r="V69">
        <f t="shared" si="22"/>
        <v>2.2999999999999998</v>
      </c>
      <c r="W69">
        <f t="shared" si="22"/>
        <v>2.2999999999999998</v>
      </c>
      <c r="X69">
        <f t="shared" si="22"/>
        <v>2.2999999999999998</v>
      </c>
      <c r="Y69">
        <f t="shared" si="22"/>
        <v>2.2999999999999998</v>
      </c>
      <c r="Z69">
        <f t="shared" si="22"/>
        <v>2.2999999999999998</v>
      </c>
      <c r="AA69">
        <f t="shared" si="22"/>
        <v>2.2999999999999998</v>
      </c>
      <c r="AB69">
        <f t="shared" si="22"/>
        <v>2.2999999999999998</v>
      </c>
      <c r="AC69">
        <f t="shared" si="22"/>
        <v>2.2999999999999998</v>
      </c>
      <c r="AD69">
        <f t="shared" si="22"/>
        <v>2.2999999999999998</v>
      </c>
      <c r="AE69">
        <f t="shared" si="22"/>
        <v>2.2999999999999998</v>
      </c>
      <c r="AF69">
        <f t="shared" si="22"/>
        <v>2.2999999999999998</v>
      </c>
      <c r="AG69">
        <f t="shared" si="22"/>
        <v>2.2999999999999998</v>
      </c>
      <c r="AH69">
        <f t="shared" si="22"/>
        <v>2.2999999999999998</v>
      </c>
    </row>
    <row r="70" spans="4:34" x14ac:dyDescent="0.35">
      <c r="D70">
        <v>3</v>
      </c>
      <c r="E70" t="str">
        <f ca="1">LEFT(UPPER(TEXT(E55,"ddd")),$D70)</f>
        <v>SAT</v>
      </c>
      <c r="F70" t="str">
        <f t="shared" ref="F70:AH70" ca="1" si="23">LEFT(UPPER(TEXT(F55,"ddd")),$D70)</f>
        <v>SUN</v>
      </c>
      <c r="G70" t="str">
        <f t="shared" ca="1" si="23"/>
        <v>MON</v>
      </c>
      <c r="H70" t="str">
        <f t="shared" ca="1" si="23"/>
        <v>TUE</v>
      </c>
      <c r="I70" t="str">
        <f t="shared" ca="1" si="23"/>
        <v>WED</v>
      </c>
      <c r="J70" t="str">
        <f t="shared" ca="1" si="23"/>
        <v>THU</v>
      </c>
      <c r="K70" t="str">
        <f t="shared" ca="1" si="23"/>
        <v>FRI</v>
      </c>
      <c r="L70" t="str">
        <f t="shared" ca="1" si="23"/>
        <v>SAT</v>
      </c>
      <c r="M70" t="str">
        <f t="shared" ca="1" si="23"/>
        <v>SUN</v>
      </c>
      <c r="N70" t="str">
        <f t="shared" ca="1" si="23"/>
        <v>MON</v>
      </c>
      <c r="O70" t="str">
        <f t="shared" ca="1" si="23"/>
        <v>TUE</v>
      </c>
      <c r="P70" t="str">
        <f t="shared" ca="1" si="23"/>
        <v>WED</v>
      </c>
      <c r="Q70" t="str">
        <f t="shared" ca="1" si="23"/>
        <v>THU</v>
      </c>
      <c r="R70" t="str">
        <f t="shared" ca="1" si="23"/>
        <v>FRI</v>
      </c>
      <c r="S70" t="str">
        <f t="shared" ca="1" si="23"/>
        <v>SAT</v>
      </c>
      <c r="T70" t="str">
        <f t="shared" ca="1" si="23"/>
        <v>SUN</v>
      </c>
      <c r="U70" t="str">
        <f t="shared" ca="1" si="23"/>
        <v>MON</v>
      </c>
      <c r="V70" t="str">
        <f t="shared" ca="1" si="23"/>
        <v>TUE</v>
      </c>
      <c r="W70" t="str">
        <f t="shared" ca="1" si="23"/>
        <v>WED</v>
      </c>
      <c r="X70" t="str">
        <f t="shared" ca="1" si="23"/>
        <v>THU</v>
      </c>
      <c r="Y70" t="str">
        <f t="shared" ca="1" si="23"/>
        <v>FRI</v>
      </c>
      <c r="Z70" t="str">
        <f t="shared" ca="1" si="23"/>
        <v>SAT</v>
      </c>
      <c r="AA70" t="str">
        <f t="shared" ca="1" si="23"/>
        <v>SUN</v>
      </c>
      <c r="AB70" t="str">
        <f t="shared" ca="1" si="23"/>
        <v>MON</v>
      </c>
      <c r="AC70" t="str">
        <f t="shared" ca="1" si="23"/>
        <v>TUE</v>
      </c>
      <c r="AD70" t="str">
        <f t="shared" ca="1" si="23"/>
        <v>WED</v>
      </c>
      <c r="AE70" t="str">
        <f t="shared" ca="1" si="23"/>
        <v>THU</v>
      </c>
      <c r="AF70" t="str">
        <f t="shared" ca="1" si="23"/>
        <v>FRI</v>
      </c>
      <c r="AG70" t="str">
        <f t="shared" ca="1" si="23"/>
        <v>SAT</v>
      </c>
      <c r="AH70" t="str">
        <f t="shared" ca="1" si="23"/>
        <v>SUN</v>
      </c>
    </row>
    <row r="71" spans="4:34" x14ac:dyDescent="0.35">
      <c r="E71">
        <v>1.3</v>
      </c>
      <c r="F71">
        <f>E71</f>
        <v>1.3</v>
      </c>
      <c r="G71">
        <f t="shared" si="22"/>
        <v>1.3</v>
      </c>
      <c r="H71">
        <f t="shared" si="22"/>
        <v>1.3</v>
      </c>
      <c r="I71">
        <f t="shared" si="22"/>
        <v>1.3</v>
      </c>
      <c r="J71">
        <f t="shared" si="22"/>
        <v>1.3</v>
      </c>
      <c r="K71">
        <f t="shared" si="22"/>
        <v>1.3</v>
      </c>
      <c r="L71">
        <f t="shared" si="22"/>
        <v>1.3</v>
      </c>
      <c r="M71">
        <f t="shared" si="22"/>
        <v>1.3</v>
      </c>
      <c r="N71">
        <f t="shared" si="22"/>
        <v>1.3</v>
      </c>
      <c r="O71">
        <f t="shared" si="22"/>
        <v>1.3</v>
      </c>
      <c r="P71">
        <f t="shared" si="22"/>
        <v>1.3</v>
      </c>
      <c r="Q71">
        <f t="shared" si="22"/>
        <v>1.3</v>
      </c>
      <c r="R71">
        <f t="shared" si="22"/>
        <v>1.3</v>
      </c>
      <c r="S71">
        <f t="shared" si="22"/>
        <v>1.3</v>
      </c>
      <c r="T71">
        <f t="shared" si="22"/>
        <v>1.3</v>
      </c>
      <c r="U71">
        <f t="shared" si="22"/>
        <v>1.3</v>
      </c>
      <c r="V71">
        <f t="shared" si="22"/>
        <v>1.3</v>
      </c>
      <c r="W71">
        <f t="shared" si="22"/>
        <v>1.3</v>
      </c>
      <c r="X71">
        <f t="shared" si="22"/>
        <v>1.3</v>
      </c>
      <c r="Y71">
        <f t="shared" si="22"/>
        <v>1.3</v>
      </c>
      <c r="Z71">
        <f t="shared" si="22"/>
        <v>1.3</v>
      </c>
      <c r="AA71">
        <f t="shared" si="22"/>
        <v>1.3</v>
      </c>
      <c r="AB71">
        <f t="shared" si="22"/>
        <v>1.3</v>
      </c>
      <c r="AC71">
        <f t="shared" si="22"/>
        <v>1.3</v>
      </c>
      <c r="AD71">
        <f t="shared" si="22"/>
        <v>1.3</v>
      </c>
      <c r="AE71">
        <f t="shared" si="22"/>
        <v>1.3</v>
      </c>
      <c r="AF71">
        <f t="shared" si="22"/>
        <v>1.3</v>
      </c>
      <c r="AG71">
        <f t="shared" si="22"/>
        <v>1.3</v>
      </c>
      <c r="AH71">
        <f t="shared" si="22"/>
        <v>1.3</v>
      </c>
    </row>
    <row r="72" spans="4:34" x14ac:dyDescent="0.35">
      <c r="E72" t="str">
        <f ca="1">TEXT(E55,"dd")</f>
        <v>03</v>
      </c>
      <c r="F72" t="str">
        <f t="shared" ref="F72:AH72" ca="1" si="24">TEXT(F55,"dd")</f>
        <v>04</v>
      </c>
      <c r="G72" t="str">
        <f t="shared" ca="1" si="24"/>
        <v>05</v>
      </c>
      <c r="H72" t="str">
        <f t="shared" ca="1" si="24"/>
        <v>06</v>
      </c>
      <c r="I72" t="str">
        <f t="shared" ca="1" si="24"/>
        <v>07</v>
      </c>
      <c r="J72" t="str">
        <f t="shared" ca="1" si="24"/>
        <v>08</v>
      </c>
      <c r="K72" t="str">
        <f t="shared" ca="1" si="24"/>
        <v>09</v>
      </c>
      <c r="L72" t="str">
        <f t="shared" ca="1" si="24"/>
        <v>10</v>
      </c>
      <c r="M72" t="str">
        <f t="shared" ca="1" si="24"/>
        <v>11</v>
      </c>
      <c r="N72" t="str">
        <f t="shared" ca="1" si="24"/>
        <v>12</v>
      </c>
      <c r="O72" t="str">
        <f t="shared" ca="1" si="24"/>
        <v>13</v>
      </c>
      <c r="P72" t="str">
        <f t="shared" ca="1" si="24"/>
        <v>14</v>
      </c>
      <c r="Q72" t="str">
        <f t="shared" ca="1" si="24"/>
        <v>15</v>
      </c>
      <c r="R72" t="str">
        <f t="shared" ca="1" si="24"/>
        <v>16</v>
      </c>
      <c r="S72" t="str">
        <f t="shared" ca="1" si="24"/>
        <v>17</v>
      </c>
      <c r="T72" t="str">
        <f t="shared" ca="1" si="24"/>
        <v>18</v>
      </c>
      <c r="U72" t="str">
        <f t="shared" ca="1" si="24"/>
        <v>19</v>
      </c>
      <c r="V72" t="str">
        <f t="shared" ca="1" si="24"/>
        <v>20</v>
      </c>
      <c r="W72" t="str">
        <f t="shared" ca="1" si="24"/>
        <v>21</v>
      </c>
      <c r="X72" t="str">
        <f t="shared" ca="1" si="24"/>
        <v>22</v>
      </c>
      <c r="Y72" t="str">
        <f t="shared" ca="1" si="24"/>
        <v>23</v>
      </c>
      <c r="Z72" t="str">
        <f t="shared" ca="1" si="24"/>
        <v>24</v>
      </c>
      <c r="AA72" t="str">
        <f t="shared" ca="1" si="24"/>
        <v>25</v>
      </c>
      <c r="AB72" t="str">
        <f t="shared" ca="1" si="24"/>
        <v>26</v>
      </c>
      <c r="AC72" t="str">
        <f t="shared" ca="1" si="24"/>
        <v>27</v>
      </c>
      <c r="AD72" t="str">
        <f t="shared" ca="1" si="24"/>
        <v>28</v>
      </c>
      <c r="AE72" t="str">
        <f t="shared" ca="1" si="24"/>
        <v>29</v>
      </c>
      <c r="AF72" t="str">
        <f t="shared" ca="1" si="24"/>
        <v>30</v>
      </c>
      <c r="AG72" t="str">
        <f t="shared" ca="1" si="24"/>
        <v>01</v>
      </c>
      <c r="AH72" t="str">
        <f t="shared" ca="1" si="24"/>
        <v>02</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Project Timeline</vt:lpstr>
      <vt:lpstr>calcs</vt:lpstr>
      <vt:lpstr>'Project Timeline'!Print_Titles</vt:lpstr>
      <vt:lpstr>StartDate</vt:lpstr>
      <vt:lpstr>StartDateWindow</vt:lpstr>
      <vt:lpstr>WindowDays</vt:lpstr>
      <vt:lpstr>WindowOffset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2016-10-20T20:01:21Z</dcterms:created>
  <dcterms:modified xsi:type="dcterms:W3CDTF">2017-06-03T05:57:27Z</dcterms:modified>
</cp:coreProperties>
</file>