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timelineCaches/timelineCache1.xml" ContentType="application/vnd.ms-excel.timelineCache+xml"/>
  <Override PartName="/xl/slicerCaches/slicerCache1.xml" ContentType="application/vnd.ms-excel.slicerCache+xml"/>
  <Override PartName="/xl/slicerCaches/slicerCache2.xml" ContentType="application/vnd.ms-excel.slicerCache+xml"/>
  <Override PartName="/xl/slicerCaches/slicerCache3.xml" ContentType="application/vnd.ms-excel.slicerCache+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slicers/slicer1.xml" ContentType="application/vnd.ms-excel.slicer+xml"/>
  <Override PartName="/xl/pivotTables/pivotTable1.xml" ContentType="application/vnd.openxmlformats-officedocument.spreadsheetml.pivotTable+xml"/>
  <Override PartName="/xl/drawings/drawing2.xml" ContentType="application/vnd.openxmlformats-officedocument.drawing+xml"/>
  <Override PartName="/xl/timelines/timeline1.xml" ContentType="application/vnd.ms-excel.timeline+xml"/>
  <Override PartName="/xl/drawings/drawing3.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alcChain.xml" ContentType="application/vnd.openxmlformats-officedocument.spreadsheetml.calcChain+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7" rupBuild="18067"/>
  <workbookPr codeName="ThisWorkbook" hidePivotFieldList="1"/>
  <mc:AlternateContent xmlns:mc="http://schemas.openxmlformats.org/markup-compatibility/2006">
    <mc:Choice Requires="x15">
      <x15ac:absPath xmlns:x15ac="http://schemas.microsoft.com/office/spreadsheetml/2010/11/ac" url="C:\Users\axa\Desktop\ALL PROJECTS\Assignment\Assignment Rita\File Kloter 4 + Posting Techknowtimes\"/>
    </mc:Choice>
  </mc:AlternateContent>
  <bookViews>
    <workbookView xWindow="0" yWindow="0" windowWidth="24000" windowHeight="13640"/>
  </bookViews>
  <sheets>
    <sheet name="Pipeline Input" sheetId="2" r:id="rId1"/>
    <sheet name="Pipeline Calculations" sheetId="5" r:id="rId2"/>
    <sheet name="Pipeline Totals" sheetId="6" r:id="rId3"/>
  </sheets>
  <definedNames>
    <definedName name="NativeTimeline_Timeline1">#N/A</definedName>
    <definedName name="_xlnm.Print_Titles" localSheetId="1">'Pipeline Calculations'!$15:$16</definedName>
    <definedName name="_xlnm.Print_Titles" localSheetId="0">'Pipeline Input'!$7:$7</definedName>
    <definedName name="Slicer_Sales_Agent">#N/A</definedName>
    <definedName name="Slicer_Sales_Category">#N/A</definedName>
    <definedName name="Slicer_Sales_Region">#N/A</definedName>
  </definedNames>
  <calcPr calcId="162913"/>
  <pivotCaches>
    <pivotCache cacheId="0" r:id="rId4"/>
  </pivotCaches>
  <extLst>
    <ext xmlns:x14="http://schemas.microsoft.com/office/spreadsheetml/2009/9/main" uri="{79F54976-1DA5-4618-B147-4CDE4B953A38}">
      <x14:workbookPr/>
    </ext>
    <ext xmlns:x15="http://schemas.microsoft.com/office/spreadsheetml/2010/11/main" uri="{D0CA8CA8-9F24-4464-BF8E-62219DCF47F9}">
      <x15:timelineCacheRefs>
        <x15:timelineCacheRef r:id="rId5"/>
      </x15:timelineCacheRefs>
    </ext>
    <ext xmlns:x15="http://schemas.microsoft.com/office/spreadsheetml/2010/11/main" uri="{46BE6895-7355-4a93-B00E-2C351335B9C9}">
      <x15:slicerCaches xmlns:x14="http://schemas.microsoft.com/office/spreadsheetml/2009/9/main">
        <x14:slicerCache r:id="rId6"/>
        <x14:slicerCache r:id="rId7"/>
        <x14:slicerCache r:id="rId8"/>
      </x15:slicerCaches>
    </ext>
  </extLst>
</workbook>
</file>

<file path=xl/calcChain.xml><?xml version="1.0" encoding="utf-8"?>
<calcChain xmlns="http://schemas.openxmlformats.org/spreadsheetml/2006/main">
  <c r="M8" i="2" l="1"/>
  <c r="M9" i="2"/>
  <c r="M10" i="2"/>
  <c r="C5" i="6" s="1"/>
  <c r="M11" i="2"/>
  <c r="C6" i="6" s="1"/>
  <c r="M12" i="2"/>
  <c r="M13" i="2"/>
  <c r="C8" i="6" s="1"/>
  <c r="M14" i="2"/>
  <c r="C9" i="6" s="1"/>
  <c r="M15" i="2"/>
  <c r="C10" i="6" s="1"/>
  <c r="M16" i="2"/>
  <c r="C11" i="6" s="1"/>
  <c r="M17" i="2"/>
  <c r="M18" i="2"/>
  <c r="M19" i="2"/>
  <c r="C14" i="6" s="1"/>
  <c r="M20" i="2"/>
  <c r="M21" i="2"/>
  <c r="M22" i="2"/>
  <c r="M23" i="2"/>
  <c r="M24" i="2"/>
  <c r="M25" i="2"/>
  <c r="M26" i="2"/>
  <c r="M27" i="2"/>
  <c r="M28" i="2"/>
  <c r="M29" i="2"/>
  <c r="B4" i="5"/>
  <c r="B3" i="5"/>
  <c r="C7" i="6" l="1"/>
  <c r="C13" i="6"/>
  <c r="C12" i="6"/>
  <c r="C4" i="6"/>
  <c r="C3" i="6"/>
  <c r="B2" i="5"/>
  <c r="D3" i="6" l="1"/>
  <c r="D14" i="6"/>
  <c r="D6" i="6"/>
  <c r="D8" i="6"/>
  <c r="D13" i="6"/>
  <c r="D5" i="6"/>
  <c r="D12" i="6"/>
  <c r="D4" i="6"/>
  <c r="D11" i="6"/>
  <c r="D10" i="6"/>
  <c r="D9" i="6"/>
  <c r="D7" i="6"/>
  <c r="G30" i="2"/>
  <c r="L8" i="2"/>
  <c r="L9" i="2"/>
  <c r="L10" i="2"/>
  <c r="L11" i="2"/>
  <c r="L12" i="2"/>
  <c r="L13" i="2"/>
  <c r="L14" i="2"/>
  <c r="L15" i="2"/>
  <c r="L16" i="2"/>
  <c r="L17" i="2"/>
  <c r="L18" i="2"/>
  <c r="L19" i="2"/>
  <c r="L20" i="2"/>
  <c r="L21" i="2"/>
  <c r="L22" i="2"/>
  <c r="L23" i="2"/>
  <c r="L24" i="2"/>
  <c r="L25" i="2"/>
  <c r="L26" i="2"/>
  <c r="L27" i="2"/>
  <c r="L28" i="2"/>
  <c r="L29" i="2"/>
</calcChain>
</file>

<file path=xl/sharedStrings.xml><?xml version="1.0" encoding="utf-8"?>
<sst xmlns="http://schemas.openxmlformats.org/spreadsheetml/2006/main" count="249" uniqueCount="121">
  <si>
    <t>&lt;Company Name&gt;</t>
  </si>
  <si>
    <t>Company Confidential</t>
  </si>
  <si>
    <t>A. Datum Corporation</t>
  </si>
  <si>
    <t>US - Northeast</t>
  </si>
  <si>
    <t>Consulting</t>
  </si>
  <si>
    <t>January</t>
  </si>
  <si>
    <t>Adventure Works</t>
  </si>
  <si>
    <t>US - Southeast</t>
  </si>
  <si>
    <t>Products</t>
  </si>
  <si>
    <t>Opportunity</t>
  </si>
  <si>
    <t>February</t>
  </si>
  <si>
    <t>Alpine Ski House</t>
  </si>
  <si>
    <t>US - North Central</t>
  </si>
  <si>
    <t>Training</t>
  </si>
  <si>
    <t>March</t>
  </si>
  <si>
    <t>Baldwin Museum of Science</t>
  </si>
  <si>
    <t>US - South Central</t>
  </si>
  <si>
    <t>Mixture</t>
  </si>
  <si>
    <t>April</t>
  </si>
  <si>
    <t>Blue Yonder Airlines</t>
  </si>
  <si>
    <t>US - Northwest</t>
  </si>
  <si>
    <t>Prof. Services</t>
  </si>
  <si>
    <t>May</t>
  </si>
  <si>
    <t>City Power &amp; Light</t>
  </si>
  <si>
    <t>US - Southwest</t>
  </si>
  <si>
    <t>Support</t>
  </si>
  <si>
    <t>June</t>
  </si>
  <si>
    <t>Coho Vineyard</t>
  </si>
  <si>
    <t>Canada - East</t>
  </si>
  <si>
    <t>July</t>
  </si>
  <si>
    <t>Coho Winery</t>
  </si>
  <si>
    <t>Canada - West</t>
  </si>
  <si>
    <t>Written Proposal</t>
  </si>
  <si>
    <t>August</t>
  </si>
  <si>
    <t>Contoso, Ltd.</t>
  </si>
  <si>
    <t>EMEA - France</t>
  </si>
  <si>
    <t>October</t>
  </si>
  <si>
    <t>Contoso Pharmaceuticals</t>
  </si>
  <si>
    <t>EMEA - Germany</t>
  </si>
  <si>
    <t>November</t>
  </si>
  <si>
    <t>Consolidated Messenger</t>
  </si>
  <si>
    <t>EMEA - Italy</t>
  </si>
  <si>
    <t>December</t>
  </si>
  <si>
    <t>Fabrikam, Inc.</t>
  </si>
  <si>
    <t>EMEA - Other</t>
  </si>
  <si>
    <t>Fourth Coffee</t>
  </si>
  <si>
    <t>APSA - Asia</t>
  </si>
  <si>
    <t>Graphic Design Institute</t>
  </si>
  <si>
    <t>APSA - Pacific</t>
  </si>
  <si>
    <t>Services</t>
  </si>
  <si>
    <t>Humongous Insurance</t>
  </si>
  <si>
    <t>APSA - Mexico</t>
  </si>
  <si>
    <t>Litware, Inc.</t>
  </si>
  <si>
    <t>APSA - Australia</t>
  </si>
  <si>
    <t>Lucerne Publishing</t>
  </si>
  <si>
    <t>APSA - Other</t>
  </si>
  <si>
    <t>Margie's Travel</t>
  </si>
  <si>
    <t>Northwind Traders</t>
  </si>
  <si>
    <t>Proseware, Inc.</t>
  </si>
  <si>
    <t>School of Fine Art</t>
  </si>
  <si>
    <t>EMEA - UK</t>
  </si>
  <si>
    <t>September</t>
  </si>
  <si>
    <t>Total</t>
  </si>
  <si>
    <t>Timeline</t>
  </si>
  <si>
    <t>Year</t>
  </si>
  <si>
    <t>Opportunity Name</t>
  </si>
  <si>
    <t>Sales Region</t>
  </si>
  <si>
    <t>Sales Category</t>
  </si>
  <si>
    <t>Forecast Amount</t>
  </si>
  <si>
    <t>Sales Phase</t>
  </si>
  <si>
    <t>Forecast Close</t>
  </si>
  <si>
    <t>Instructions: Enter values into the white and yellow cells only.</t>
  </si>
  <si>
    <t>Grand Total</t>
  </si>
  <si>
    <t>Kim Abercrombie</t>
  </si>
  <si>
    <t>Web Inquiry</t>
  </si>
  <si>
    <t>Contact</t>
  </si>
  <si>
    <t>Angela Barbariol</t>
  </si>
  <si>
    <t>E-Mail</t>
  </si>
  <si>
    <t>Lead</t>
  </si>
  <si>
    <t>Gabriele Cannata</t>
  </si>
  <si>
    <t>Partner</t>
  </si>
  <si>
    <t>Qualified Lead</t>
  </si>
  <si>
    <t>Barbara S. Decker</t>
  </si>
  <si>
    <t>Customer Reference</t>
  </si>
  <si>
    <t>Susan W. Eaton</t>
  </si>
  <si>
    <t>Web Event</t>
  </si>
  <si>
    <t>Executive Sponsorship</t>
  </si>
  <si>
    <t>Kathie Flood</t>
  </si>
  <si>
    <t>Conference</t>
  </si>
  <si>
    <t>Proposal Discussed</t>
  </si>
  <si>
    <t>Janice Galvin</t>
  </si>
  <si>
    <t>Adina Hagege</t>
  </si>
  <si>
    <t>Contract</t>
  </si>
  <si>
    <t>Coho Vineyard &amp; Winery</t>
  </si>
  <si>
    <t>Shu Ito</t>
  </si>
  <si>
    <t>Purchase Order</t>
  </si>
  <si>
    <t>David Jaffe</t>
  </si>
  <si>
    <t>Invoice</t>
  </si>
  <si>
    <t>Sandeep Kaliyath</t>
  </si>
  <si>
    <t>Payment</t>
  </si>
  <si>
    <t>Rebecca Laszlo</t>
  </si>
  <si>
    <t>Acceptance</t>
  </si>
  <si>
    <t>Diane Margheim</t>
  </si>
  <si>
    <t>Paula Nartker</t>
  </si>
  <si>
    <t>Robert O'Hara</t>
  </si>
  <si>
    <t>Carol Philips</t>
  </si>
  <si>
    <t>Kim Ralls</t>
  </si>
  <si>
    <t>Sharon Salavaria</t>
  </si>
  <si>
    <t>Andy Teal</t>
  </si>
  <si>
    <t>Sunil Uppal</t>
  </si>
  <si>
    <t>H. Brian Valentine</t>
  </si>
  <si>
    <t>Robert Walters</t>
  </si>
  <si>
    <t>Customer Contact</t>
  </si>
  <si>
    <t>Lead Source</t>
  </si>
  <si>
    <t>Detailed Sales Pipeline Management</t>
  </si>
  <si>
    <t>Probability of Sale</t>
  </si>
  <si>
    <t>Forecast</t>
  </si>
  <si>
    <t>Probability Forecast</t>
  </si>
  <si>
    <t>Month</t>
  </si>
  <si>
    <t>Cumulative Total</t>
  </si>
  <si>
    <t>2017</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</si>
</sst>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6" formatCode="&quot;$&quot;#,##0_);[Red]\(&quot;$&quot;#,##0\)"/>
    <numFmt numFmtId="8" formatCode="&quot;$&quot;#,##0.00_);[Red]\(&quot;$&quot;#,##0.00\)"/>
    <numFmt numFmtId="164" formatCode="&quot;$&quot;#,##0.00"/>
  </numFmts>
  <fonts count="5" x14ac:knownFonts="1">
    <font>
      <sz val="8"/>
      <color theme="1" tint="0.24994659260841701"/>
      <name val="Trebuchet MS"/>
      <family val="2"/>
      <scheme val="minor"/>
    </font>
    <font>
      <b/>
      <sz val="28"/>
      <color theme="1" tint="0.34998626667073579"/>
      <name val="Microsoft Sans Serif"/>
      <family val="2"/>
      <scheme val="major"/>
    </font>
    <font>
      <b/>
      <sz val="14"/>
      <color theme="1" tint="0.24994659260841701"/>
      <name val="Microsoft Sans Serif"/>
      <family val="2"/>
      <scheme val="major"/>
    </font>
    <font>
      <b/>
      <sz val="12"/>
      <color theme="1" tint="0.24994659260841701"/>
      <name val="Microsoft Sans Serif"/>
      <family val="2"/>
      <scheme val="major"/>
    </font>
    <font>
      <sz val="8"/>
      <color theme="1" tint="0.24994659260841701"/>
      <name val="Trebuchet MS"/>
      <scheme val="minor"/>
    </font>
  </fonts>
  <fills count="3">
    <fill>
      <patternFill patternType="none"/>
    </fill>
    <fill>
      <patternFill patternType="gray125"/>
    </fill>
    <fill>
      <patternFill patternType="solid">
        <fgColor theme="0" tint="-0.14996795556505021"/>
        <bgColor indexed="64"/>
      </patternFill>
    </fill>
  </fills>
  <borders count="5">
    <border>
      <left/>
      <right/>
      <top/>
      <bottom/>
      <diagonal/>
    </border>
    <border>
      <left/>
      <right/>
      <top/>
      <bottom style="thick">
        <color theme="1" tint="0.499984740745262"/>
      </bottom>
      <diagonal/>
    </border>
    <border>
      <left/>
      <right/>
      <top/>
      <bottom style="thin">
        <color theme="1" tint="0.499984740745262"/>
      </bottom>
      <diagonal/>
    </border>
    <border>
      <left/>
      <right/>
      <top style="thin">
        <color theme="1" tint="0.499984740745262"/>
      </top>
      <bottom style="thin">
        <color theme="1" tint="0.499984740745262"/>
      </bottom>
      <diagonal/>
    </border>
    <border>
      <left/>
      <right/>
      <top style="thin">
        <color theme="1" tint="0.499984740745262"/>
      </top>
      <bottom/>
      <diagonal/>
    </border>
  </borders>
  <cellStyleXfs count="4">
    <xf numFmtId="0" fontId="0" fillId="0" borderId="0">
      <alignment vertical="center"/>
    </xf>
    <xf numFmtId="0" fontId="1" fillId="0" borderId="0" applyNumberFormat="0" applyFill="0" applyBorder="0" applyProtection="0">
      <alignment vertical="top"/>
    </xf>
    <xf numFmtId="0" fontId="2" fillId="0" borderId="0" applyNumberFormat="0" applyFill="0" applyProtection="0"/>
    <xf numFmtId="0" fontId="3" fillId="0" borderId="1" applyNumberFormat="0" applyFill="0" applyProtection="0">
      <alignment vertical="center"/>
    </xf>
  </cellStyleXfs>
  <cellXfs count="28">
    <xf numFmtId="0" fontId="0" fillId="0" borderId="0" xfId="0">
      <alignment vertical="center"/>
    </xf>
    <xf numFmtId="0" fontId="2" fillId="0" borderId="0" xfId="2" applyAlignment="1">
      <alignment vertical="center"/>
    </xf>
    <xf numFmtId="0" fontId="3" fillId="0" borderId="1" xfId="3" applyAlignment="1">
      <alignment vertical="center"/>
    </xf>
    <xf numFmtId="0" fontId="0" fillId="0" borderId="0" xfId="0" applyFont="1">
      <alignment vertical="center"/>
    </xf>
    <xf numFmtId="0" fontId="0" fillId="0" borderId="0" xfId="0" applyNumberFormat="1" applyFont="1" applyAlignment="1"/>
    <xf numFmtId="0" fontId="0" fillId="0" borderId="0" xfId="0" applyNumberFormat="1" applyFont="1" applyAlignment="1">
      <alignment horizontal="center"/>
    </xf>
    <xf numFmtId="0" fontId="0" fillId="0" borderId="0" xfId="0" applyNumberFormat="1" applyFont="1" applyBorder="1" applyAlignment="1"/>
    <xf numFmtId="0" fontId="0" fillId="0" borderId="0" xfId="0" applyNumberFormat="1" applyFont="1" applyBorder="1" applyAlignment="1">
      <alignment horizontal="center"/>
    </xf>
    <xf numFmtId="0" fontId="0" fillId="0" borderId="0" xfId="0" applyFont="1" applyFill="1" applyBorder="1" applyAlignment="1">
      <alignment horizontal="left" vertical="center" wrapText="1"/>
    </xf>
    <xf numFmtId="0" fontId="1" fillId="0" borderId="0" xfId="1">
      <alignment vertical="top"/>
    </xf>
    <xf numFmtId="6" fontId="0" fillId="0" borderId="0" xfId="0" applyNumberFormat="1" applyFont="1" applyFill="1" applyBorder="1" applyAlignment="1">
      <alignment vertical="center"/>
    </xf>
    <xf numFmtId="14" fontId="0" fillId="2" borderId="2" xfId="0" applyNumberFormat="1" applyFont="1" applyFill="1" applyBorder="1" applyAlignment="1">
      <alignment vertical="center"/>
    </xf>
    <xf numFmtId="14" fontId="0" fillId="2" borderId="3" xfId="0" applyNumberFormat="1" applyFont="1" applyFill="1" applyBorder="1" applyAlignment="1">
      <alignment vertical="center"/>
    </xf>
    <xf numFmtId="14" fontId="0" fillId="2" borderId="4" xfId="0" applyNumberFormat="1" applyFont="1" applyFill="1" applyBorder="1" applyAlignment="1">
      <alignment vertical="center"/>
    </xf>
    <xf numFmtId="9" fontId="0" fillId="0" borderId="0" xfId="0" applyNumberFormat="1" applyFont="1" applyFill="1" applyBorder="1" applyAlignment="1">
      <alignment vertical="center"/>
    </xf>
    <xf numFmtId="0" fontId="0" fillId="0" borderId="0" xfId="0" applyNumberFormat="1" applyFont="1" applyFill="1" applyBorder="1" applyAlignment="1">
      <alignment vertical="center"/>
    </xf>
    <xf numFmtId="0" fontId="0" fillId="0" borderId="0" xfId="0" applyFont="1" applyFill="1" applyBorder="1">
      <alignment vertical="center"/>
    </xf>
    <xf numFmtId="10" fontId="0" fillId="0" borderId="0" xfId="0" applyNumberFormat="1" applyFont="1" applyFill="1" applyBorder="1" applyAlignment="1">
      <alignment vertical="center"/>
    </xf>
    <xf numFmtId="0" fontId="0" fillId="0" borderId="0" xfId="0" applyFont="1" applyFill="1" applyBorder="1" applyAlignment="1">
      <alignment vertical="center"/>
    </xf>
    <xf numFmtId="14" fontId="0" fillId="0" borderId="0" xfId="0" applyNumberFormat="1" applyFont="1" applyFill="1" applyBorder="1" applyAlignment="1">
      <alignment vertical="center"/>
    </xf>
    <xf numFmtId="4" fontId="0" fillId="2" borderId="2" xfId="0" applyNumberFormat="1" applyFont="1" applyFill="1" applyBorder="1" applyAlignment="1">
      <alignment vertical="center"/>
    </xf>
    <xf numFmtId="4" fontId="0" fillId="2" borderId="3" xfId="0" applyNumberFormat="1" applyFont="1" applyFill="1" applyBorder="1" applyAlignment="1">
      <alignment vertical="center"/>
    </xf>
    <xf numFmtId="4" fontId="0" fillId="2" borderId="4" xfId="0" applyNumberFormat="1" applyFont="1" applyFill="1" applyBorder="1" applyAlignment="1">
      <alignment vertical="center"/>
    </xf>
    <xf numFmtId="8" fontId="0" fillId="0" borderId="0" xfId="0" applyNumberFormat="1">
      <alignment vertical="center"/>
    </xf>
    <xf numFmtId="0" fontId="4" fillId="0" borderId="0" xfId="0" pivotButton="1" applyFont="1">
      <alignment vertical="center"/>
    </xf>
    <xf numFmtId="0" fontId="4" fillId="0" borderId="0" xfId="0" applyFont="1">
      <alignment vertical="center"/>
    </xf>
    <xf numFmtId="10" fontId="4" fillId="0" borderId="0" xfId="0" applyNumberFormat="1" applyFont="1">
      <alignment vertical="center"/>
    </xf>
    <xf numFmtId="164" fontId="4" fillId="0" borderId="0" xfId="0" applyNumberFormat="1" applyFont="1">
      <alignment vertical="center"/>
    </xf>
  </cellXfs>
  <cellStyles count="4">
    <cellStyle name="Heading 1" xfId="1" builtinId="16" customBuiltin="1"/>
    <cellStyle name="Heading 2" xfId="2" builtinId="17" customBuiltin="1"/>
    <cellStyle name="Heading 3" xfId="3" builtinId="18" customBuiltin="1"/>
    <cellStyle name="Normal" xfId="0" builtinId="0" customBuiltin="1"/>
  </cellStyles>
  <dxfs count="30">
    <dxf>
      <font>
        <name val="Trebuchet MS"/>
        <scheme val="minor"/>
      </font>
    </dxf>
    <dxf>
      <numFmt numFmtId="164" formatCode="&quot;$&quot;#,##0.00"/>
    </dxf>
    <dxf>
      <font>
        <name val="Trebuchet MS"/>
        <scheme val="minor"/>
      </font>
    </dxf>
    <dxf>
      <numFmt numFmtId="164" formatCode="&quot;$&quot;#,##0.00"/>
    </dxf>
    <dxf>
      <font>
        <b val="0"/>
        <i val="0"/>
        <strike val="0"/>
        <condense val="0"/>
        <extend val="0"/>
        <outline val="0"/>
        <shadow val="0"/>
        <u val="none"/>
        <vertAlign val="baseline"/>
        <sz val="8"/>
        <color theme="1" tint="0.24994659260841701"/>
        <name val="Trebuchet MS"/>
        <family val="2"/>
        <scheme val="minor"/>
      </font>
      <numFmt numFmtId="19" formatCode="dd/mm/yy"/>
      <fill>
        <patternFill patternType="none">
          <fgColor indexed="64"/>
          <bgColor indexed="65"/>
        </patternFill>
      </fill>
      <alignment horizontal="general" vertical="center" textRotation="0" wrapText="0" indent="0" justifyLastLine="0" shrinkToFit="0" readingOrder="0"/>
      <border diagonalUp="0" diagonalDown="0" outline="0">
        <left/>
        <right/>
        <top/>
        <bottom/>
      </border>
    </dxf>
    <dxf>
      <font>
        <b val="0"/>
        <i val="0"/>
        <strike val="0"/>
        <condense val="0"/>
        <extend val="0"/>
        <outline val="0"/>
        <shadow val="0"/>
        <u val="none"/>
        <vertAlign val="baseline"/>
        <sz val="8"/>
        <color theme="1" tint="0.24994659260841701"/>
        <name val="Trebuchet MS"/>
        <family val="2"/>
        <scheme val="minor"/>
      </font>
      <numFmt numFmtId="19" formatCode="dd/mm/yy"/>
      <fill>
        <patternFill patternType="none">
          <fgColor indexed="64"/>
          <bgColor indexed="65"/>
        </patternFill>
      </fill>
      <alignment horizontal="general" vertical="center" textRotation="0" wrapText="0" indent="0" justifyLastLine="0" shrinkToFit="0" readingOrder="0"/>
      <border diagonalUp="0" diagonalDown="0" outline="0">
        <left/>
        <right/>
        <top/>
        <bottom/>
      </border>
    </dxf>
    <dxf>
      <font>
        <b val="0"/>
        <i val="0"/>
        <strike val="0"/>
        <condense val="0"/>
        <extend val="0"/>
        <outline val="0"/>
        <shadow val="0"/>
        <u val="none"/>
        <vertAlign val="baseline"/>
        <sz val="8"/>
        <color theme="1" tint="0.24994659260841701"/>
        <name val="Trebuchet MS"/>
        <family val="2"/>
        <scheme val="minor"/>
      </font>
      <fill>
        <patternFill patternType="none">
          <fgColor indexed="64"/>
          <bgColor indexed="65"/>
        </patternFill>
      </fill>
      <border diagonalUp="0" diagonalDown="0" outline="0">
        <left/>
        <right/>
        <top/>
        <bottom/>
      </border>
    </dxf>
    <dxf>
      <font>
        <b val="0"/>
        <i val="0"/>
        <strike val="0"/>
        <condense val="0"/>
        <extend val="0"/>
        <outline val="0"/>
        <shadow val="0"/>
        <u val="none"/>
        <vertAlign val="baseline"/>
        <sz val="8"/>
        <color theme="1" tint="0.24994659260841701"/>
        <name val="Trebuchet MS"/>
        <family val="2"/>
        <scheme val="minor"/>
      </font>
      <fill>
        <patternFill patternType="none">
          <fgColor indexed="64"/>
          <bgColor indexed="65"/>
        </patternFill>
      </fill>
      <alignment horizontal="general" vertical="center" textRotation="0" wrapText="0" indent="0" justifyLastLine="0" shrinkToFit="0" readingOrder="0"/>
      <border diagonalUp="0" diagonalDown="0" outline="0">
        <left/>
        <right/>
        <top/>
        <bottom/>
      </border>
    </dxf>
    <dxf>
      <font>
        <b val="0"/>
        <i val="0"/>
        <strike val="0"/>
        <condense val="0"/>
        <extend val="0"/>
        <outline val="0"/>
        <shadow val="0"/>
        <u val="none"/>
        <vertAlign val="baseline"/>
        <sz val="8"/>
        <color theme="1" tint="0.24994659260841701"/>
        <name val="Trebuchet MS"/>
        <family val="2"/>
        <scheme val="minor"/>
      </font>
      <numFmt numFmtId="0" formatCode="General"/>
      <fill>
        <patternFill patternType="none">
          <fgColor indexed="64"/>
          <bgColor indexed="65"/>
        </patternFill>
      </fill>
      <alignment horizontal="general" vertical="center" textRotation="0" wrapText="0" indent="0" justifyLastLine="0" shrinkToFit="0" readingOrder="0"/>
      <border diagonalUp="0" diagonalDown="0" outline="0">
        <left/>
        <right/>
        <top/>
        <bottom/>
      </border>
    </dxf>
    <dxf>
      <font>
        <b val="0"/>
        <i val="0"/>
        <strike val="0"/>
        <condense val="0"/>
        <extend val="0"/>
        <outline val="0"/>
        <shadow val="0"/>
        <u val="none"/>
        <vertAlign val="baseline"/>
        <sz val="8"/>
        <color theme="1" tint="0.24994659260841701"/>
        <name val="Trebuchet MS"/>
        <family val="2"/>
        <scheme val="minor"/>
      </font>
      <fill>
        <patternFill patternType="none">
          <fgColor indexed="64"/>
          <bgColor indexed="65"/>
        </patternFill>
      </fill>
      <alignment horizontal="general" vertical="center" textRotation="0" wrapText="0" indent="0" justifyLastLine="0" shrinkToFit="0" readingOrder="0"/>
      <border diagonalUp="0" diagonalDown="0" outline="0">
        <left/>
        <right/>
        <top/>
        <bottom/>
      </border>
    </dxf>
    <dxf>
      <font>
        <b val="0"/>
        <i val="0"/>
        <strike val="0"/>
        <condense val="0"/>
        <extend val="0"/>
        <outline val="0"/>
        <shadow val="0"/>
        <u val="none"/>
        <vertAlign val="baseline"/>
        <sz val="8"/>
        <color theme="1" tint="0.24994659260841701"/>
        <name val="Trebuchet MS"/>
        <family val="2"/>
        <scheme val="minor"/>
      </font>
      <numFmt numFmtId="10" formatCode="&quot;$&quot;#,##0_);[Red]\(&quot;$&quot;#,##0\)"/>
      <fill>
        <patternFill patternType="none">
          <fgColor indexed="64"/>
          <bgColor indexed="65"/>
        </patternFill>
      </fill>
      <alignment horizontal="general" vertical="center" textRotation="0" wrapText="0" indent="0" justifyLastLine="0" shrinkToFit="0" readingOrder="0"/>
      <border diagonalUp="0" diagonalDown="0" outline="0">
        <left/>
        <right/>
        <top/>
        <bottom/>
      </border>
    </dxf>
    <dxf>
      <font>
        <b val="0"/>
        <i val="0"/>
        <strike val="0"/>
        <condense val="0"/>
        <extend val="0"/>
        <outline val="0"/>
        <shadow val="0"/>
        <u val="none"/>
        <vertAlign val="baseline"/>
        <sz val="8"/>
        <color theme="1" tint="0.24994659260841701"/>
        <name val="Trebuchet MS"/>
        <family val="2"/>
        <scheme val="minor"/>
      </font>
      <numFmt numFmtId="10" formatCode="&quot;$&quot;#,##0_);[Red]\(&quot;$&quot;#,##0\)"/>
      <fill>
        <patternFill patternType="none">
          <fgColor indexed="64"/>
          <bgColor indexed="65"/>
        </patternFill>
      </fill>
      <alignment horizontal="general" vertical="center" textRotation="0" wrapText="0" indent="0" justifyLastLine="0" shrinkToFit="0" readingOrder="0"/>
      <border diagonalUp="0" diagonalDown="0" outline="0">
        <left/>
        <right/>
        <top/>
        <bottom/>
      </border>
    </dxf>
    <dxf>
      <font>
        <b val="0"/>
        <i val="0"/>
        <strike val="0"/>
        <condense val="0"/>
        <extend val="0"/>
        <outline val="0"/>
        <shadow val="0"/>
        <u val="none"/>
        <vertAlign val="baseline"/>
        <sz val="8"/>
        <color theme="1" tint="0.24994659260841701"/>
        <name val="Trebuchet MS"/>
        <family val="2"/>
        <scheme val="minor"/>
      </font>
      <fill>
        <patternFill patternType="none">
          <fgColor indexed="64"/>
          <bgColor indexed="65"/>
        </patternFill>
      </fill>
      <alignment horizontal="general" vertical="center" textRotation="0" wrapText="0" indent="0" justifyLastLine="0" shrinkToFit="0" readingOrder="0"/>
      <border diagonalUp="0" diagonalDown="0" outline="0">
        <left/>
        <right/>
        <top/>
        <bottom/>
      </border>
    </dxf>
    <dxf>
      <font>
        <b val="0"/>
        <i val="0"/>
        <strike val="0"/>
        <condense val="0"/>
        <extend val="0"/>
        <outline val="0"/>
        <shadow val="0"/>
        <u val="none"/>
        <vertAlign val="baseline"/>
        <sz val="8"/>
        <color theme="1" tint="0.24994659260841701"/>
        <name val="Trebuchet MS"/>
        <family val="2"/>
        <scheme val="minor"/>
      </font>
      <fill>
        <patternFill patternType="none">
          <fgColor indexed="64"/>
          <bgColor indexed="65"/>
        </patternFill>
      </fill>
      <alignment horizontal="general" vertical="center" textRotation="0" wrapText="0" indent="0" justifyLastLine="0" shrinkToFit="0" readingOrder="0"/>
      <border diagonalUp="0" diagonalDown="0" outline="0">
        <left/>
        <right/>
        <top/>
        <bottom/>
      </border>
    </dxf>
    <dxf>
      <font>
        <b val="0"/>
        <i val="0"/>
        <strike val="0"/>
        <condense val="0"/>
        <extend val="0"/>
        <outline val="0"/>
        <shadow val="0"/>
        <u val="none"/>
        <vertAlign val="baseline"/>
        <sz val="8"/>
        <color theme="1" tint="0.24994659260841701"/>
        <name val="Trebuchet MS"/>
        <family val="2"/>
        <scheme val="minor"/>
      </font>
      <fill>
        <patternFill patternType="none">
          <fgColor indexed="64"/>
          <bgColor indexed="65"/>
        </patternFill>
      </fill>
      <alignment horizontal="general" vertical="center" textRotation="0" wrapText="0" indent="0" justifyLastLine="0" shrinkToFit="0" readingOrder="0"/>
      <border diagonalUp="0" diagonalDown="0" outline="0">
        <left/>
        <right/>
        <top/>
        <bottom/>
      </border>
    </dxf>
    <dxf>
      <font>
        <b val="0"/>
        <i val="0"/>
        <strike val="0"/>
        <condense val="0"/>
        <extend val="0"/>
        <outline val="0"/>
        <shadow val="0"/>
        <u val="none"/>
        <vertAlign val="baseline"/>
        <sz val="8"/>
        <color theme="1" tint="0.24994659260841701"/>
        <name val="Trebuchet MS"/>
        <family val="2"/>
        <scheme val="minor"/>
      </font>
      <fill>
        <patternFill patternType="none">
          <fgColor indexed="64"/>
          <bgColor indexed="65"/>
        </patternFill>
      </fill>
      <alignment horizontal="general" vertical="center" textRotation="0" wrapText="0" indent="0" justifyLastLine="0" shrinkToFit="0" readingOrder="0"/>
      <border diagonalUp="0" diagonalDown="0" outline="0">
        <left/>
        <right/>
        <top/>
        <bottom/>
      </border>
    </dxf>
    <dxf>
      <numFmt numFmtId="164" formatCode="&quot;$&quot;#,##0.00"/>
    </dxf>
    <dxf>
      <font>
        <name val="Trebuchet MS"/>
        <scheme val="minor"/>
      </font>
    </dxf>
    <dxf>
      <font>
        <b val="0"/>
        <i val="0"/>
        <strike val="0"/>
        <condense val="0"/>
        <extend val="0"/>
        <outline val="0"/>
        <shadow val="0"/>
        <u val="none"/>
        <vertAlign val="baseline"/>
        <sz val="8"/>
        <color theme="1" tint="0.24994659260841701"/>
        <name val="Trebuchet MS"/>
        <scheme val="minor"/>
      </font>
      <numFmt numFmtId="4" formatCode="#,##0.00"/>
      <fill>
        <patternFill patternType="solid">
          <fgColor indexed="64"/>
          <bgColor theme="0" tint="-0.14996795556505021"/>
        </patternFill>
      </fill>
      <alignment horizontal="general" vertical="center" textRotation="0" wrapText="0" indent="0" justifyLastLine="0" shrinkToFit="0" readingOrder="0"/>
      <border diagonalUp="0" diagonalDown="0">
        <left/>
        <right/>
        <top style="thin">
          <color theme="1" tint="0.499984740745262"/>
        </top>
        <bottom style="thin">
          <color theme="1" tint="0.499984740745262"/>
        </bottom>
        <vertical/>
        <horizontal/>
      </border>
    </dxf>
    <dxf>
      <numFmt numFmtId="165" formatCode="m/d/yyyy"/>
      <fill>
        <patternFill patternType="solid">
          <fgColor indexed="64"/>
          <bgColor theme="0" tint="-0.14996795556505021"/>
        </patternFill>
      </fill>
      <alignment horizontal="general" vertical="center" textRotation="0" wrapText="0" indent="0" justifyLastLine="0" shrinkToFit="0" readingOrder="0"/>
      <border diagonalUp="0" diagonalDown="0">
        <left/>
        <right/>
        <top style="thin">
          <color theme="1" tint="0.499984740745262"/>
        </top>
        <bottom style="thin">
          <color theme="1" tint="0.499984740745262"/>
        </bottom>
        <vertical/>
        <horizontal style="thin">
          <color theme="1" tint="0.499984740745262"/>
        </horizontal>
      </border>
    </dxf>
    <dxf>
      <font>
        <b val="0"/>
        <i val="0"/>
        <strike val="0"/>
        <condense val="0"/>
        <extend val="0"/>
        <outline val="0"/>
        <shadow val="0"/>
        <u val="none"/>
        <vertAlign val="baseline"/>
        <sz val="8"/>
        <color theme="1" tint="0.24994659260841701"/>
        <name val="Trebuchet MS"/>
        <scheme val="minor"/>
      </font>
      <numFmt numFmtId="14" formatCode="0.00%"/>
      <fill>
        <patternFill patternType="none">
          <fgColor indexed="64"/>
          <bgColor indexed="65"/>
        </patternFill>
      </fill>
      <alignment horizontal="general" vertical="center" textRotation="0" wrapText="0" indent="0" justifyLastLine="0" shrinkToFit="0" readingOrder="0"/>
    </dxf>
    <dxf>
      <alignment horizontal="general" vertical="center" textRotation="0" wrapText="0" indent="0" justifyLastLine="0" shrinkToFit="0" readingOrder="0"/>
    </dxf>
    <dxf>
      <font>
        <b val="0"/>
        <i val="0"/>
        <strike val="0"/>
        <condense val="0"/>
        <extend val="0"/>
        <outline val="0"/>
        <shadow val="0"/>
        <u val="none"/>
        <vertAlign val="baseline"/>
        <sz val="8"/>
        <color theme="1" tint="0.24994659260841701"/>
        <name val="Trebuchet MS"/>
        <scheme val="minor"/>
      </font>
      <numFmt numFmtId="0" formatCode="General"/>
      <fill>
        <patternFill patternType="none">
          <fgColor indexed="64"/>
          <bgColor indexed="65"/>
        </patternFill>
      </fill>
      <alignment horizontal="general" vertical="center" textRotation="0" wrapText="0" indent="0" justifyLastLine="0" shrinkToFit="0" readingOrder="0"/>
    </dxf>
    <dxf>
      <alignment horizontal="general" vertical="center" textRotation="0" wrapText="0" indent="0" justifyLastLine="0" shrinkToFit="0" readingOrder="0"/>
    </dxf>
    <dxf>
      <numFmt numFmtId="10" formatCode="&quot;$&quot;#,##0_);[Red]\(&quot;$&quot;#,##0\)"/>
      <alignment horizontal="general" vertical="center" textRotation="0" wrapText="0" indent="0" justifyLastLine="0" shrinkToFit="0" readingOrder="0"/>
    </dxf>
    <dxf>
      <alignment horizontal="general" vertical="center" textRotation="0" wrapText="0" indent="0" justifyLastLine="0" shrinkToFit="0" readingOrder="0"/>
    </dxf>
    <dxf>
      <alignment horizontal="general" vertical="center" textRotation="0" wrapText="0" indent="0" justifyLastLine="0" shrinkToFit="0" readingOrder="0"/>
    </dxf>
    <dxf>
      <alignment horizontal="general" vertical="center" textRotation="0" wrapText="0" indent="0" justifyLastLine="0" shrinkToFit="0" readingOrder="0"/>
    </dxf>
    <dxf>
      <alignment horizontal="general" vertical="center" textRotation="0" wrapText="0" indent="0" justifyLastLine="0" shrinkToFit="0" readingOrder="0"/>
    </dxf>
    <dxf>
      <alignment horizontal="general" vertical="center" textRotation="0" wrapText="0" indent="0" justifyLastLine="0" shrinkToFit="0" readingOrder="0"/>
    </dxf>
  </dxfs>
  <tableStyles count="0" defaultTableStyle="TableStyleMedium4" defaultPivotStyle="PivotStyleMedium9"/>
  <colors>
    <mruColors>
      <color rgb="FF0080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microsoft.com/office/2007/relationships/slicerCache" Target="slicerCaches/slicerCache3.xml"/><Relationship Id="rId13" Type="http://schemas.openxmlformats.org/officeDocument/2006/relationships/customXml" Target="../customXml/item1.xml"/><Relationship Id="rId3" Type="http://schemas.openxmlformats.org/officeDocument/2006/relationships/worksheet" Target="worksheets/sheet3.xml"/><Relationship Id="rId7" Type="http://schemas.microsoft.com/office/2007/relationships/slicerCache" Target="slicerCaches/slicerCache2.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microsoft.com/office/2007/relationships/slicerCache" Target="slicerCaches/slicerCache1.xml"/><Relationship Id="rId11" Type="http://schemas.openxmlformats.org/officeDocument/2006/relationships/sharedStrings" Target="sharedStrings.xml"/><Relationship Id="rId5" Type="http://schemas.microsoft.com/office/2011/relationships/timelineCache" Target="timelineCaches/timelineCache1.xml"/><Relationship Id="rId10" Type="http://schemas.openxmlformats.org/officeDocument/2006/relationships/styles" Target="styles.xml"/><Relationship Id="rId4" Type="http://schemas.openxmlformats.org/officeDocument/2006/relationships/pivotCacheDefinition" Target="pivotCache/pivotCacheDefinition1.xml"/><Relationship Id="rId9" Type="http://schemas.openxmlformats.org/officeDocument/2006/relationships/theme" Target="theme/theme1.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MONTHLY FORECAST</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lineChart>
        <c:grouping val="standard"/>
        <c:varyColors val="0"/>
        <c:ser>
          <c:idx val="0"/>
          <c:order val="0"/>
          <c:tx>
            <c:strRef>
              <c:f>'Pipeline Totals'!$C$2</c:f>
              <c:strCache>
                <c:ptCount val="1"/>
                <c:pt idx="0">
                  <c:v>Probability Forecast</c:v>
                </c:pt>
              </c:strCache>
            </c:strRef>
          </c:tx>
          <c:spPr>
            <a:ln w="28575" cap="rnd">
              <a:solidFill>
                <a:schemeClr val="accent1"/>
              </a:solidFill>
              <a:round/>
            </a:ln>
            <a:effectLst/>
          </c:spPr>
          <c:marker>
            <c:symbol val="circle"/>
            <c:size val="5"/>
            <c:spPr>
              <a:solidFill>
                <a:schemeClr val="accent1"/>
              </a:solidFill>
              <a:ln w="9525">
                <a:solidFill>
                  <a:schemeClr val="accent1"/>
                </a:solidFill>
              </a:ln>
              <a:effectLst/>
            </c:spPr>
          </c:marker>
          <c:cat>
            <c:strRef>
              <c:f>'Pipeline Totals'!$B$3:$B$14</c:f>
              <c:strCache>
                <c:ptCount val="12"/>
                <c:pt idx="0">
                  <c:v>January</c:v>
                </c:pt>
                <c:pt idx="1">
                  <c:v>February</c:v>
                </c:pt>
                <c:pt idx="2">
                  <c:v>March</c:v>
                </c:pt>
                <c:pt idx="3">
                  <c:v>April</c:v>
                </c:pt>
                <c:pt idx="4">
                  <c:v>May</c:v>
                </c:pt>
                <c:pt idx="5">
                  <c:v>June</c:v>
                </c:pt>
                <c:pt idx="6">
                  <c:v>July</c:v>
                </c:pt>
                <c:pt idx="7">
                  <c:v>August</c:v>
                </c:pt>
                <c:pt idx="8">
                  <c:v>September</c:v>
                </c:pt>
                <c:pt idx="9">
                  <c:v>October</c:v>
                </c:pt>
                <c:pt idx="10">
                  <c:v>November</c:v>
                </c:pt>
                <c:pt idx="11">
                  <c:v>December</c:v>
                </c:pt>
              </c:strCache>
            </c:strRef>
          </c:cat>
          <c:val>
            <c:numRef>
              <c:f>'Pipeline Totals'!$C$3:$C$14</c:f>
              <c:numCache>
                <c:formatCode>"$"#,##0.00_);[Red]\("$"#,##0.00\)</c:formatCode>
                <c:ptCount val="12"/>
                <c:pt idx="0">
                  <c:v>184800</c:v>
                </c:pt>
                <c:pt idx="1">
                  <c:v>180960</c:v>
                </c:pt>
                <c:pt idx="2">
                  <c:v>227800</c:v>
                </c:pt>
                <c:pt idx="3">
                  <c:v>256400</c:v>
                </c:pt>
                <c:pt idx="4">
                  <c:v>72400</c:v>
                </c:pt>
                <c:pt idx="5">
                  <c:v>141500</c:v>
                </c:pt>
                <c:pt idx="6">
                  <c:v>89400</c:v>
                </c:pt>
                <c:pt idx="7">
                  <c:v>113600</c:v>
                </c:pt>
                <c:pt idx="8">
                  <c:v>75960</c:v>
                </c:pt>
                <c:pt idx="9">
                  <c:v>224670</c:v>
                </c:pt>
                <c:pt idx="10">
                  <c:v>272550</c:v>
                </c:pt>
                <c:pt idx="11">
                  <c:v>149200</c:v>
                </c:pt>
              </c:numCache>
            </c:numRef>
          </c:val>
          <c:smooth val="0"/>
          <c:extLst>
            <c:ext xmlns:c16="http://schemas.microsoft.com/office/drawing/2014/chart" uri="{C3380CC4-5D6E-409C-BE32-E72D297353CC}">
              <c16:uniqueId val="{00000000-C4D7-4FD6-AD04-7B89D5588BEF}"/>
            </c:ext>
          </c:extLst>
        </c:ser>
        <c:ser>
          <c:idx val="1"/>
          <c:order val="1"/>
          <c:tx>
            <c:strRef>
              <c:f>'Pipeline Totals'!$D$2</c:f>
              <c:strCache>
                <c:ptCount val="1"/>
                <c:pt idx="0">
                  <c:v>Cumulative Total</c:v>
                </c:pt>
              </c:strCache>
            </c:strRef>
          </c:tx>
          <c:spPr>
            <a:ln w="28575" cap="rnd">
              <a:solidFill>
                <a:schemeClr val="accent2"/>
              </a:solidFill>
              <a:round/>
            </a:ln>
            <a:effectLst/>
          </c:spPr>
          <c:marker>
            <c:symbol val="circle"/>
            <c:size val="5"/>
            <c:spPr>
              <a:solidFill>
                <a:schemeClr val="accent2"/>
              </a:solidFill>
              <a:ln w="9525">
                <a:solidFill>
                  <a:schemeClr val="accent2"/>
                </a:solidFill>
              </a:ln>
              <a:effectLst/>
            </c:spPr>
          </c:marker>
          <c:cat>
            <c:strRef>
              <c:f>'Pipeline Totals'!$B$3:$B$14</c:f>
              <c:strCache>
                <c:ptCount val="12"/>
                <c:pt idx="0">
                  <c:v>January</c:v>
                </c:pt>
                <c:pt idx="1">
                  <c:v>February</c:v>
                </c:pt>
                <c:pt idx="2">
                  <c:v>March</c:v>
                </c:pt>
                <c:pt idx="3">
                  <c:v>April</c:v>
                </c:pt>
                <c:pt idx="4">
                  <c:v>May</c:v>
                </c:pt>
                <c:pt idx="5">
                  <c:v>June</c:v>
                </c:pt>
                <c:pt idx="6">
                  <c:v>July</c:v>
                </c:pt>
                <c:pt idx="7">
                  <c:v>August</c:v>
                </c:pt>
                <c:pt idx="8">
                  <c:v>September</c:v>
                </c:pt>
                <c:pt idx="9">
                  <c:v>October</c:v>
                </c:pt>
                <c:pt idx="10">
                  <c:v>November</c:v>
                </c:pt>
                <c:pt idx="11">
                  <c:v>December</c:v>
                </c:pt>
              </c:strCache>
            </c:strRef>
          </c:cat>
          <c:val>
            <c:numRef>
              <c:f>'Pipeline Totals'!$D$3:$D$14</c:f>
              <c:numCache>
                <c:formatCode>"$"#,##0.00_);[Red]\("$"#,##0.00\)</c:formatCode>
                <c:ptCount val="12"/>
                <c:pt idx="0">
                  <c:v>184800</c:v>
                </c:pt>
                <c:pt idx="1">
                  <c:v>365760</c:v>
                </c:pt>
                <c:pt idx="2">
                  <c:v>593560</c:v>
                </c:pt>
                <c:pt idx="3">
                  <c:v>849960</c:v>
                </c:pt>
                <c:pt idx="4">
                  <c:v>922360</c:v>
                </c:pt>
                <c:pt idx="5">
                  <c:v>1063860</c:v>
                </c:pt>
                <c:pt idx="6">
                  <c:v>1153260</c:v>
                </c:pt>
                <c:pt idx="7">
                  <c:v>1266860</c:v>
                </c:pt>
                <c:pt idx="8">
                  <c:v>1342820</c:v>
                </c:pt>
                <c:pt idx="9">
                  <c:v>1567490</c:v>
                </c:pt>
                <c:pt idx="10">
                  <c:v>1840040</c:v>
                </c:pt>
                <c:pt idx="11">
                  <c:v>1989240</c:v>
                </c:pt>
              </c:numCache>
            </c:numRef>
          </c:val>
          <c:smooth val="0"/>
          <c:extLst>
            <c:ext xmlns:c16="http://schemas.microsoft.com/office/drawing/2014/chart" uri="{C3380CC4-5D6E-409C-BE32-E72D297353CC}">
              <c16:uniqueId val="{00000001-C4D7-4FD6-AD04-7B89D5588BEF}"/>
            </c:ext>
          </c:extLst>
        </c:ser>
        <c:dLbls>
          <c:showLegendKey val="0"/>
          <c:showVal val="0"/>
          <c:showCatName val="0"/>
          <c:showSerName val="0"/>
          <c:showPercent val="0"/>
          <c:showBubbleSize val="0"/>
        </c:dLbls>
        <c:marker val="1"/>
        <c:smooth val="0"/>
        <c:axId val="240451080"/>
        <c:axId val="240451464"/>
      </c:lineChart>
      <c:catAx>
        <c:axId val="240451080"/>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240451464"/>
        <c:crosses val="autoZero"/>
        <c:auto val="1"/>
        <c:lblAlgn val="ctr"/>
        <c:lblOffset val="100"/>
        <c:noMultiLvlLbl val="0"/>
      </c:catAx>
      <c:valAx>
        <c:axId val="240451464"/>
        <c:scaling>
          <c:orientation val="minMax"/>
        </c:scaling>
        <c:delete val="0"/>
        <c:axPos val="l"/>
        <c:majorGridlines>
          <c:spPr>
            <a:ln w="9525" cap="flat" cmpd="sng" algn="ctr">
              <a:solidFill>
                <a:schemeClr val="tx1">
                  <a:lumMod val="15000"/>
                  <a:lumOff val="85000"/>
                </a:schemeClr>
              </a:solidFill>
              <a:round/>
            </a:ln>
            <a:effectLst/>
          </c:spPr>
        </c:majorGridlines>
        <c:numFmt formatCode="&quot;$&quot;#,##0.00_);[Red]\(&quot;$&quot;#,##0.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240451080"/>
        <c:crosses val="autoZero"/>
        <c:crossBetween val="between"/>
      </c:valAx>
      <c:dTable>
        <c:showHorzBorder val="1"/>
        <c:showVertBorder val="1"/>
        <c:showOutline val="1"/>
        <c:showKeys val="1"/>
        <c:spPr>
          <a:noFill/>
          <a:ln w="9525" cap="flat" cmpd="sng" algn="ctr">
            <a:solidFill>
              <a:schemeClr val="tx1">
                <a:lumMod val="15000"/>
                <a:lumOff val="85000"/>
              </a:schemeClr>
            </a:solidFill>
            <a:round/>
          </a:ln>
          <a:effectLst/>
        </c:spPr>
        <c:txPr>
          <a:bodyPr rot="0" spcFirstLastPara="1" vertOverflow="ellipsis" vert="horz" wrap="square" anchor="ctr" anchorCtr="1"/>
          <a:lstStyle/>
          <a:p>
            <a:pPr rtl="0">
              <a:defRPr sz="900" b="0" i="0" u="none" strike="noStrike" kern="1200" baseline="0">
                <a:solidFill>
                  <a:schemeClr val="tx1">
                    <a:lumMod val="65000"/>
                    <a:lumOff val="35000"/>
                  </a:schemeClr>
                </a:solidFill>
                <a:latin typeface="+mn-lt"/>
                <a:ea typeface="+mn-ea"/>
                <a:cs typeface="+mn-cs"/>
              </a:defRPr>
            </a:pPr>
            <a:endParaRPr lang="en-US"/>
          </a:p>
        </c:txPr>
      </c:dTable>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33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editAs="oneCell">
    <xdr:from>
      <xdr:col>11</xdr:col>
      <xdr:colOff>123825</xdr:colOff>
      <xdr:row>1</xdr:row>
      <xdr:rowOff>0</xdr:rowOff>
    </xdr:from>
    <xdr:to>
      <xdr:col>12</xdr:col>
      <xdr:colOff>625475</xdr:colOff>
      <xdr:row>2</xdr:row>
      <xdr:rowOff>191117</xdr:rowOff>
    </xdr:to>
    <xdr:pic>
      <xdr:nvPicPr>
        <xdr:cNvPr id="18" name="Picture 17" title="Logo">
          <a:extLst>
            <a:ext uri="{FF2B5EF4-FFF2-40B4-BE49-F238E27FC236}">
              <a16:creationId xmlns:a16="http://schemas.microsoft.com/office/drawing/2014/main" id="{00000000-0008-0000-0000-00001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344025" y="123825"/>
          <a:ext cx="1133475" cy="619742"/>
        </a:xfrm>
        <a:prstGeom prst="rect">
          <a:avLst/>
        </a:prstGeom>
      </xdr:spPr>
    </xdr:pic>
    <xdr:clientData/>
  </xdr:twoCellAnchor>
  <xdr:twoCellAnchor editAs="absolute">
    <xdr:from>
      <xdr:col>14</xdr:col>
      <xdr:colOff>257175</xdr:colOff>
      <xdr:row>6</xdr:row>
      <xdr:rowOff>0</xdr:rowOff>
    </xdr:from>
    <xdr:to>
      <xdr:col>17</xdr:col>
      <xdr:colOff>473075</xdr:colOff>
      <xdr:row>16</xdr:row>
      <xdr:rowOff>76199</xdr:rowOff>
    </xdr:to>
    <mc:AlternateContent xmlns:mc="http://schemas.openxmlformats.org/markup-compatibility/2006" xmlns:sle15="http://schemas.microsoft.com/office/drawing/2012/slicer">
      <mc:Choice Requires="sle15">
        <xdr:graphicFrame macro="">
          <xdr:nvGraphicFramePr>
            <xdr:cNvPr id="12" name="Sales&#10;Agent" descr="Filter table for Sales Agent's" title="Slicer">
              <a:extLst>
                <a:ext uri="{FF2B5EF4-FFF2-40B4-BE49-F238E27FC236}">
                  <a16:creationId xmlns:a16="http://schemas.microsoft.com/office/drawing/2014/main" id="{00000000-0008-0000-0000-00000C000000}"/>
                </a:ext>
              </a:extLst>
            </xdr:cNvPr>
            <xdr:cNvGraphicFramePr/>
          </xdr:nvGraphicFramePr>
          <xdr:xfrm>
            <a:off x="0" y="0"/>
            <a:ext cx="0" cy="0"/>
          </xdr:xfrm>
          <a:graphic>
            <a:graphicData uri="http://schemas.microsoft.com/office/drawing/2010/slicer">
              <sle:slicer xmlns:sle="http://schemas.microsoft.com/office/drawing/2010/slicer" name="Sales&#10;Agent"/>
            </a:graphicData>
          </a:graphic>
        </xdr:graphicFrame>
      </mc:Choice>
      <mc:Fallback xmlns="">
        <xdr:sp macro="" textlink="">
          <xdr:nvSpPr>
            <xdr:cNvPr id="0" name=""/>
            <xdr:cNvSpPr>
              <a:spLocks noTextEdit="1"/>
            </xdr:cNvSpPr>
          </xdr:nvSpPr>
          <xdr:spPr>
            <a:xfrm>
              <a:off x="10868025" y="1362075"/>
              <a:ext cx="1828800" cy="1962149"/>
            </a:xfrm>
            <a:prstGeom prst="rect">
              <a:avLst/>
            </a:prstGeom>
            <a:solidFill>
              <a:prstClr val="white"/>
            </a:solidFill>
            <a:ln w="1">
              <a:solidFill>
                <a:prstClr val="green"/>
              </a:solidFill>
            </a:ln>
          </xdr:spPr>
          <xdr:txBody>
            <a:bodyPr vertOverflow="clip" horzOverflow="clip"/>
            <a:lstStyle/>
            <a:p>
              <a:r>
                <a:rPr lang="en-US" sz="1100"/>
                <a:t>This shape represents a table slicer. Table slicers are supported in Excel 2013 or later.
If the shape was modified in an earlier version of Excel, or if the workbook was saved in Excel 2007 or earlier, the slicer can't be used.</a:t>
              </a:r>
            </a:p>
          </xdr:txBody>
        </xdr:sp>
      </mc:Fallback>
    </mc:AlternateContent>
    <xdr:clientData fPrintsWithSheet="0"/>
  </xdr:twoCellAnchor>
  <xdr:twoCellAnchor editAs="absolute">
    <xdr:from>
      <xdr:col>14</xdr:col>
      <xdr:colOff>257175</xdr:colOff>
      <xdr:row>17</xdr:row>
      <xdr:rowOff>5718</xdr:rowOff>
    </xdr:from>
    <xdr:to>
      <xdr:col>17</xdr:col>
      <xdr:colOff>473075</xdr:colOff>
      <xdr:row>26</xdr:row>
      <xdr:rowOff>86868</xdr:rowOff>
    </xdr:to>
    <mc:AlternateContent xmlns:mc="http://schemas.openxmlformats.org/markup-compatibility/2006" xmlns:sle15="http://schemas.microsoft.com/office/drawing/2012/slicer">
      <mc:Choice Requires="sle15">
        <xdr:graphicFrame macro="">
          <xdr:nvGraphicFramePr>
            <xdr:cNvPr id="13" name="Sales&#10;Region" descr="Filter table for Sales Region's." title="Slicer">
              <a:extLst>
                <a:ext uri="{FF2B5EF4-FFF2-40B4-BE49-F238E27FC236}">
                  <a16:creationId xmlns:a16="http://schemas.microsoft.com/office/drawing/2014/main" id="{00000000-0008-0000-0000-00000D000000}"/>
                </a:ext>
              </a:extLst>
            </xdr:cNvPr>
            <xdr:cNvGraphicFramePr/>
          </xdr:nvGraphicFramePr>
          <xdr:xfrm>
            <a:off x="0" y="0"/>
            <a:ext cx="0" cy="0"/>
          </xdr:xfrm>
          <a:graphic>
            <a:graphicData uri="http://schemas.microsoft.com/office/drawing/2010/slicer">
              <sle:slicer xmlns:sle="http://schemas.microsoft.com/office/drawing/2010/slicer" name="Sales&#10;Region"/>
            </a:graphicData>
          </a:graphic>
        </xdr:graphicFrame>
      </mc:Choice>
      <mc:Fallback xmlns="">
        <xdr:sp macro="" textlink="">
          <xdr:nvSpPr>
            <xdr:cNvPr id="0" name=""/>
            <xdr:cNvSpPr>
              <a:spLocks noTextEdit="1"/>
            </xdr:cNvSpPr>
          </xdr:nvSpPr>
          <xdr:spPr>
            <a:xfrm>
              <a:off x="10868025" y="3425193"/>
              <a:ext cx="1828800" cy="1624200"/>
            </a:xfrm>
            <a:prstGeom prst="rect">
              <a:avLst/>
            </a:prstGeom>
            <a:solidFill>
              <a:prstClr val="white"/>
            </a:solidFill>
            <a:ln w="1">
              <a:solidFill>
                <a:prstClr val="green"/>
              </a:solidFill>
            </a:ln>
          </xdr:spPr>
          <xdr:txBody>
            <a:bodyPr vertOverflow="clip" horzOverflow="clip"/>
            <a:lstStyle/>
            <a:p>
              <a:r>
                <a:rPr lang="en-US" sz="1100"/>
                <a:t>This shape represents a table slicer. Table slicers are supported in Excel 2013 or later.
If the shape was modified in an earlier version of Excel, or if the workbook was saved in Excel 2007 or earlier, the slicer can't be used.</a:t>
              </a:r>
            </a:p>
          </xdr:txBody>
        </xdr:sp>
      </mc:Fallback>
    </mc:AlternateContent>
    <xdr:clientData fPrintsWithSheet="0"/>
  </xdr:twoCellAnchor>
  <xdr:twoCellAnchor editAs="absolute">
    <xdr:from>
      <xdr:col>14</xdr:col>
      <xdr:colOff>257175</xdr:colOff>
      <xdr:row>27</xdr:row>
      <xdr:rowOff>28575</xdr:rowOff>
    </xdr:from>
    <xdr:to>
      <xdr:col>17</xdr:col>
      <xdr:colOff>473075</xdr:colOff>
      <xdr:row>36</xdr:row>
      <xdr:rowOff>115253</xdr:rowOff>
    </xdr:to>
    <mc:AlternateContent xmlns:mc="http://schemas.openxmlformats.org/markup-compatibility/2006" xmlns:sle15="http://schemas.microsoft.com/office/drawing/2012/slicer">
      <mc:Choice Requires="sle15">
        <xdr:graphicFrame macro="">
          <xdr:nvGraphicFramePr>
            <xdr:cNvPr id="14" name="Sales&#10;Category" descr="filter table for Sales Categories." title="Slicer">
              <a:extLst>
                <a:ext uri="{FF2B5EF4-FFF2-40B4-BE49-F238E27FC236}">
                  <a16:creationId xmlns:a16="http://schemas.microsoft.com/office/drawing/2014/main" id="{00000000-0008-0000-0000-00000E000000}"/>
                </a:ext>
              </a:extLst>
            </xdr:cNvPr>
            <xdr:cNvGraphicFramePr/>
          </xdr:nvGraphicFramePr>
          <xdr:xfrm>
            <a:off x="0" y="0"/>
            <a:ext cx="0" cy="0"/>
          </xdr:xfrm>
          <a:graphic>
            <a:graphicData uri="http://schemas.microsoft.com/office/drawing/2010/slicer">
              <sle:slicer xmlns:sle="http://schemas.microsoft.com/office/drawing/2010/slicer" name="Sales&#10;Category"/>
            </a:graphicData>
          </a:graphic>
        </xdr:graphicFrame>
      </mc:Choice>
      <mc:Fallback xmlns="">
        <xdr:sp macro="" textlink="">
          <xdr:nvSpPr>
            <xdr:cNvPr id="0" name=""/>
            <xdr:cNvSpPr>
              <a:spLocks noTextEdit="1"/>
            </xdr:cNvSpPr>
          </xdr:nvSpPr>
          <xdr:spPr>
            <a:xfrm>
              <a:off x="10868025" y="5162550"/>
              <a:ext cx="1828800" cy="1629728"/>
            </a:xfrm>
            <a:prstGeom prst="rect">
              <a:avLst/>
            </a:prstGeom>
            <a:solidFill>
              <a:prstClr val="white"/>
            </a:solidFill>
            <a:ln w="1">
              <a:solidFill>
                <a:prstClr val="green"/>
              </a:solidFill>
            </a:ln>
          </xdr:spPr>
          <xdr:txBody>
            <a:bodyPr vertOverflow="clip" horzOverflow="clip"/>
            <a:lstStyle/>
            <a:p>
              <a:r>
                <a:rPr lang="en-US" sz="1100"/>
                <a:t>This shape represents a table slicer. Table slicers are supported in Excel 2013 or later.
If the shape was modified in an earlier version of Excel, or if the workbook was saved in Excel 2007 or earlier, the slicer can't be used.</a:t>
              </a:r>
            </a:p>
          </xdr:txBody>
        </xdr:sp>
      </mc:Fallback>
    </mc:AlternateContent>
    <xdr:clientData fPrintsWithSheet="0"/>
  </xdr:twoCellAnchor>
</xdr:wsDr>
</file>

<file path=xl/drawings/drawing2.xml><?xml version="1.0" encoding="utf-8"?>
<xdr:wsDr xmlns:xdr="http://schemas.openxmlformats.org/drawingml/2006/spreadsheetDrawing" xmlns:a="http://schemas.openxmlformats.org/drawingml/2006/main">
  <xdr:twoCellAnchor editAs="oneCell">
    <xdr:from>
      <xdr:col>15</xdr:col>
      <xdr:colOff>352425</xdr:colOff>
      <xdr:row>1</xdr:row>
      <xdr:rowOff>1</xdr:rowOff>
    </xdr:from>
    <xdr:to>
      <xdr:col>16</xdr:col>
      <xdr:colOff>723900</xdr:colOff>
      <xdr:row>2</xdr:row>
      <xdr:rowOff>161926</xdr:rowOff>
    </xdr:to>
    <xdr:pic>
      <xdr:nvPicPr>
        <xdr:cNvPr id="13" name="Picture 12" title="Logo">
          <a:extLst>
            <a:ext uri="{FF2B5EF4-FFF2-40B4-BE49-F238E27FC236}">
              <a16:creationId xmlns:a16="http://schemas.microsoft.com/office/drawing/2014/main" id="{00000000-0008-0000-0100-00000D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0820400" y="123826"/>
          <a:ext cx="1133475" cy="590550"/>
        </a:xfrm>
        <a:prstGeom prst="rect">
          <a:avLst/>
        </a:prstGeom>
      </xdr:spPr>
    </xdr:pic>
    <xdr:clientData/>
  </xdr:twoCellAnchor>
  <xdr:twoCellAnchor editAs="oneCell">
    <xdr:from>
      <xdr:col>1</xdr:col>
      <xdr:colOff>0</xdr:colOff>
      <xdr:row>4</xdr:row>
      <xdr:rowOff>152400</xdr:rowOff>
    </xdr:from>
    <xdr:to>
      <xdr:col>8</xdr:col>
      <xdr:colOff>114300</xdr:colOff>
      <xdr:row>12</xdr:row>
      <xdr:rowOff>146050</xdr:rowOff>
    </xdr:to>
    <mc:AlternateContent xmlns:mc="http://schemas.openxmlformats.org/markup-compatibility/2006">
      <mc:Choice xmlns:tsle="http://schemas.microsoft.com/office/drawing/2012/timeslicer" Requires="tsle">
        <xdr:graphicFrame macro="">
          <xdr:nvGraphicFramePr>
            <xdr:cNvPr id="10" name="Timeline 3" descr="Filter the PivotTable by dragging the timeline." title="Months timeline">
              <a:extLst>
                <a:ext uri="{FF2B5EF4-FFF2-40B4-BE49-F238E27FC236}">
                  <a16:creationId xmlns:a16="http://schemas.microsoft.com/office/drawing/2014/main" id="{00000000-0008-0000-0100-00000A000000}"/>
                </a:ext>
              </a:extLst>
            </xdr:cNvPr>
            <xdr:cNvGraphicFramePr/>
          </xdr:nvGraphicFramePr>
          <xdr:xfrm>
            <a:off x="0" y="0"/>
            <a:ext cx="0" cy="0"/>
          </xdr:xfrm>
          <a:graphic>
            <a:graphicData uri="http://schemas.microsoft.com/office/drawing/2012/timeslicer">
              <tsle:timeslicer xmlns:tsle="http://schemas.microsoft.com/office/drawing/2012/timeslicer" name="Timeline 3"/>
            </a:graphicData>
          </a:graphic>
        </xdr:graphicFrame>
      </mc:Choice>
      <mc:Fallback>
        <xdr:sp macro="" textlink="">
          <xdr:nvSpPr>
            <xdr:cNvPr id="0" name=""/>
            <xdr:cNvSpPr>
              <a:spLocks noTextEdit="1"/>
            </xdr:cNvSpPr>
          </xdr:nvSpPr>
          <xdr:spPr>
            <a:xfrm>
              <a:off x="95250" y="1143000"/>
              <a:ext cx="5238750" cy="1219200"/>
            </a:xfrm>
            <a:prstGeom prst="rect">
              <a:avLst/>
            </a:prstGeom>
            <a:solidFill>
              <a:prstClr val="white"/>
            </a:solidFill>
            <a:ln w="1">
              <a:solidFill>
                <a:prstClr val="green"/>
              </a:solidFill>
            </a:ln>
          </xdr:spPr>
          <xdr:txBody>
            <a:bodyPr vertOverflow="clip" horzOverflow="clip"/>
            <a:lstStyle/>
            <a:p>
              <a:r>
                <a:rPr lang="en-US" sz="1100"/>
                <a:t>Timeline: Works in Excel or higher. Do not move or resize.</a:t>
              </a:r>
            </a:p>
          </xdr:txBody>
        </xdr:sp>
      </mc:Fallback>
    </mc:AlternateContent>
    <xdr:clientData/>
  </xdr:twoCellAnchor>
  <xdr:twoCellAnchor editAs="oneCell">
    <xdr:from>
      <xdr:col>8</xdr:col>
      <xdr:colOff>447676</xdr:colOff>
      <xdr:row>5</xdr:row>
      <xdr:rowOff>0</xdr:rowOff>
    </xdr:from>
    <xdr:to>
      <xdr:col>11</xdr:col>
      <xdr:colOff>542926</xdr:colOff>
      <xdr:row>13</xdr:row>
      <xdr:rowOff>0</xdr:rowOff>
    </xdr:to>
    <mc:AlternateContent xmlns:mc="http://schemas.openxmlformats.org/markup-compatibility/2006" xmlns:tsle="http://schemas.microsoft.com/office/drawing/2012/timeslicer">
      <mc:Choice Requires="tsle">
        <xdr:graphicFrame macro="">
          <xdr:nvGraphicFramePr>
            <xdr:cNvPr id="16" name="Timeline 4" descr="Filter the PivotTable by dragging the timeline." title="Years timeline">
              <a:extLst>
                <a:ext uri="{FF2B5EF4-FFF2-40B4-BE49-F238E27FC236}">
                  <a16:creationId xmlns:a16="http://schemas.microsoft.com/office/drawing/2014/main" id="{00000000-0008-0000-0100-000010000000}"/>
                </a:ext>
              </a:extLst>
            </xdr:cNvPr>
            <xdr:cNvGraphicFramePr/>
          </xdr:nvGraphicFramePr>
          <xdr:xfrm>
            <a:off x="0" y="0"/>
            <a:ext cx="0" cy="0"/>
          </xdr:xfrm>
          <a:graphic>
            <a:graphicData uri="http://schemas.microsoft.com/office/drawing/2012/timeslicer">
              <tsle:timeslicer name="Timeline 4"/>
            </a:graphicData>
          </a:graphic>
        </xdr:graphicFrame>
      </mc:Choice>
      <mc:Fallback xmlns="">
        <xdr:sp macro="" textlink="">
          <xdr:nvSpPr>
            <xdr:cNvPr id="0" name=""/>
            <xdr:cNvSpPr>
              <a:spLocks noTextEdit="1"/>
            </xdr:cNvSpPr>
          </xdr:nvSpPr>
          <xdr:spPr>
            <a:xfrm>
              <a:off x="6029326" y="1181100"/>
              <a:ext cx="2066925" cy="1371600"/>
            </a:xfrm>
            <a:prstGeom prst="rect">
              <a:avLst/>
            </a:prstGeom>
            <a:solidFill>
              <a:prstClr val="white"/>
            </a:solidFill>
            <a:ln w="1">
              <a:solidFill>
                <a:prstClr val="green"/>
              </a:solidFill>
            </a:ln>
          </xdr:spPr>
          <xdr:txBody>
            <a:bodyPr vertOverflow="clip" horzOverflow="clip"/>
            <a:lstStyle/>
            <a:p>
              <a:r>
                <a:rPr lang="en-US" sz="1100"/>
                <a:t>Timeline: Works in Excel 2013 or higher. Do not move or resize.</a:t>
              </a:r>
            </a:p>
          </xdr:txBody>
        </xdr:sp>
      </mc:Fallback>
    </mc:AlternateContent>
    <xdr:clientData/>
  </xdr:twoCellAnchor>
  <xdr:twoCellAnchor editAs="oneCell">
    <xdr:from>
      <xdr:col>12</xdr:col>
      <xdr:colOff>209550</xdr:colOff>
      <xdr:row>5</xdr:row>
      <xdr:rowOff>0</xdr:rowOff>
    </xdr:from>
    <xdr:to>
      <xdr:col>16</xdr:col>
      <xdr:colOff>733426</xdr:colOff>
      <xdr:row>13</xdr:row>
      <xdr:rowOff>0</xdr:rowOff>
    </xdr:to>
    <mc:AlternateContent xmlns:mc="http://schemas.openxmlformats.org/markup-compatibility/2006" xmlns:tsle="http://schemas.microsoft.com/office/drawing/2012/timeslicer">
      <mc:Choice Requires="tsle">
        <xdr:graphicFrame macro="">
          <xdr:nvGraphicFramePr>
            <xdr:cNvPr id="17" name="Timeline 5" descr="Filter the PivotTable by dragging the timeline." title="Quarters timeline">
              <a:extLst>
                <a:ext uri="{FF2B5EF4-FFF2-40B4-BE49-F238E27FC236}">
                  <a16:creationId xmlns:a16="http://schemas.microsoft.com/office/drawing/2014/main" id="{00000000-0008-0000-0100-000011000000}"/>
                </a:ext>
              </a:extLst>
            </xdr:cNvPr>
            <xdr:cNvGraphicFramePr/>
          </xdr:nvGraphicFramePr>
          <xdr:xfrm>
            <a:off x="0" y="0"/>
            <a:ext cx="0" cy="0"/>
          </xdr:xfrm>
          <a:graphic>
            <a:graphicData uri="http://schemas.microsoft.com/office/drawing/2012/timeslicer">
              <tsle:timeslicer name="Timeline 5"/>
            </a:graphicData>
          </a:graphic>
        </xdr:graphicFrame>
      </mc:Choice>
      <mc:Fallback xmlns="">
        <xdr:sp macro="" textlink="">
          <xdr:nvSpPr>
            <xdr:cNvPr id="0" name=""/>
            <xdr:cNvSpPr>
              <a:spLocks noTextEdit="1"/>
            </xdr:cNvSpPr>
          </xdr:nvSpPr>
          <xdr:spPr>
            <a:xfrm>
              <a:off x="8705850" y="1181100"/>
              <a:ext cx="3257551" cy="1371600"/>
            </a:xfrm>
            <a:prstGeom prst="rect">
              <a:avLst/>
            </a:prstGeom>
            <a:solidFill>
              <a:prstClr val="white"/>
            </a:solidFill>
            <a:ln w="1">
              <a:solidFill>
                <a:prstClr val="green"/>
              </a:solidFill>
            </a:ln>
          </xdr:spPr>
          <xdr:txBody>
            <a:bodyPr vertOverflow="clip" horzOverflow="clip"/>
            <a:lstStyle/>
            <a:p>
              <a:r>
                <a:rPr lang="en-US" sz="1100"/>
                <a:t>Timeline: Works in Excel 2013 or higher. Do not move or resize.</a:t>
              </a:r>
            </a:p>
          </xdr:txBody>
        </xdr:sp>
      </mc:Fallback>
    </mc:AlternateContent>
    <xdr:clientData/>
  </xdr:twoCellAnchor>
</xdr:wsDr>
</file>

<file path=xl/drawings/drawing3.xml><?xml version="1.0" encoding="utf-8"?>
<xdr:wsDr xmlns:xdr="http://schemas.openxmlformats.org/drawingml/2006/spreadsheetDrawing" xmlns:a="http://schemas.openxmlformats.org/drawingml/2006/main">
  <xdr:twoCellAnchor>
    <xdr:from>
      <xdr:col>1</xdr:col>
      <xdr:colOff>0</xdr:colOff>
      <xdr:row>1</xdr:row>
      <xdr:rowOff>0</xdr:rowOff>
    </xdr:from>
    <xdr:to>
      <xdr:col>10</xdr:col>
      <xdr:colOff>457201</xdr:colOff>
      <xdr:row>38</xdr:row>
      <xdr:rowOff>152400</xdr:rowOff>
    </xdr:to>
    <xdr:graphicFrame macro="">
      <xdr:nvGraphicFramePr>
        <xdr:cNvPr id="6" name="chtMonthlyForecast" descr="Chart showing monthly totals of probability forecast and cumulative totals." title="Monthly forecast chart">
          <a:extLst>
            <a:ext uri="{FF2B5EF4-FFF2-40B4-BE49-F238E27FC236}">
              <a16:creationId xmlns:a16="http://schemas.microsoft.com/office/drawing/2014/main" id="{00000000-0008-0000-0200-000006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r:id="rId1" refreshedBy=" " refreshedDate="41418.41873784722" createdVersion="5" refreshedVersion="5" minRefreshableVersion="3" recordCount="22">
  <cacheSource type="worksheet">
    <worksheetSource name="tblData"/>
  </cacheSource>
  <cacheFields count="13">
    <cacheField name="Opportunity Name" numFmtId="6">
      <sharedItems count="22">
        <s v="A. Datum Corporation"/>
        <s v="Adventure Works"/>
        <s v="Alpine Ski House"/>
        <s v="Baldwin Museum of Science"/>
        <s v="Blue Yonder Airlines"/>
        <s v="City Power &amp; Light"/>
        <s v="Coho Vineyard"/>
        <s v="Coho Winery"/>
        <s v="Coho Vineyard &amp; Winery"/>
        <s v="Contoso, Ltd."/>
        <s v="Contoso Pharmaceuticals"/>
        <s v="Consolidated Messenger"/>
        <s v="Fabrikam, Inc."/>
        <s v="Fourth Coffee"/>
        <s v="Graphic Design Institute"/>
        <s v="Humongous Insurance"/>
        <s v="Litware, Inc."/>
        <s v="Lucerne Publishing"/>
        <s v="Margie's Travel"/>
        <s v="Northwind Traders"/>
        <s v="Proseware, Inc."/>
        <s v="School of Fine Art"/>
      </sharedItems>
    </cacheField>
    <cacheField name="Customer Contact" numFmtId="6">
      <sharedItems/>
    </cacheField>
    <cacheField name="Sales Region" numFmtId="6">
      <sharedItems/>
    </cacheField>
    <cacheField name="Lead Source" numFmtId="6">
      <sharedItems/>
    </cacheField>
    <cacheField name="Sales Category" numFmtId="6">
      <sharedItems/>
    </cacheField>
    <cacheField name="Forecast Amount" numFmtId="6">
      <sharedItems containsSemiMixedTypes="0" containsString="0" containsNumber="1" containsInteger="1" minValue="140000" maxValue="189900"/>
    </cacheField>
    <cacheField name="Sales Phase" numFmtId="9">
      <sharedItems/>
    </cacheField>
    <cacheField name="Forecast Close" numFmtId="0">
      <sharedItems count="12">
        <s v="January"/>
        <s v="February"/>
        <s v="March"/>
        <s v="April"/>
        <s v="May"/>
        <s v="June"/>
        <s v="July"/>
        <s v="August"/>
        <s v="September"/>
        <s v="October"/>
        <s v="November"/>
        <s v="December"/>
      </sharedItems>
    </cacheField>
    <cacheField name="Year" numFmtId="0">
      <sharedItems containsSemiMixedTypes="0" containsString="0" containsNumber="1" containsInteger="1" minValue="2013" maxValue="2013" count="1">
        <n v="2013"/>
      </sharedItems>
    </cacheField>
    <cacheField name="Probability of Sale" numFmtId="10">
      <sharedItems containsSemiMixedTypes="0" containsString="0" containsNumber="1" minValue="0.1" maxValue="0.9" count="8">
        <n v="0.9"/>
        <n v="0.8"/>
        <n v="0.2"/>
        <n v="0.3"/>
        <n v="0.1"/>
        <n v="0.6"/>
        <n v="0.4"/>
        <n v="0.7"/>
      </sharedItems>
    </cacheField>
    <cacheField name="Timeline" numFmtId="14">
      <sharedItems containsSemiMixedTypes="0" containsNonDate="0" containsDate="1" containsString="0" minDate="2013-01-01T00:00:00" maxDate="2013-12-02T00:00:00" count="12">
        <d v="2013-01-01T00:00:00"/>
        <d v="2013-02-01T00:00:00"/>
        <d v="2013-03-01T00:00:00"/>
        <d v="2013-04-01T00:00:00"/>
        <d v="2013-05-01T00:00:00"/>
        <d v="2013-06-01T00:00:00"/>
        <d v="2013-07-01T00:00:00"/>
        <d v="2013-08-01T00:00:00"/>
        <d v="2013-09-01T00:00:00"/>
        <d v="2013-10-01T00:00:00"/>
        <d v="2013-11-01T00:00:00"/>
        <d v="2013-12-01T00:00:00"/>
      </sharedItems>
    </cacheField>
    <cacheField name="Probability Forecast" numFmtId="4">
      <sharedItems containsSemiMixedTypes="0" containsString="0" containsNumber="1" minValue="17500" maxValue="147150"/>
    </cacheField>
    <cacheField name="Forecast " numFmtId="0" formula="'Forecast Amount'*'Probability of Sale'" databaseField="0"/>
  </cacheFields>
  <extLst>
    <ext xmlns:x14="http://schemas.microsoft.com/office/spreadsheetml/2009/9/main" uri="{725AE2AE-9491-48be-B2B4-4EB974FC3084}">
      <x14:pivotCacheDefinition pivotCacheId="5"/>
    </ext>
  </extLst>
</pivotCacheDefinition>
</file>

<file path=xl/pivotCache/pivotCacheRecords1.xml><?xml version="1.0" encoding="utf-8"?>
<pivotCacheRecords xmlns="http://schemas.openxmlformats.org/spreadsheetml/2006/main" xmlns:r="http://schemas.openxmlformats.org/officeDocument/2006/relationships" count="22">
  <r>
    <x v="0"/>
    <s v="Kim Abercrombie"/>
    <s v="US - Northeast"/>
    <s v="Web Inquiry"/>
    <s v="Consulting"/>
    <n v="150000"/>
    <s v="Contact"/>
    <x v="0"/>
    <x v="0"/>
    <x v="0"/>
    <x v="0"/>
    <n v="135000"/>
  </r>
  <r>
    <x v="1"/>
    <s v="Angela Barbariol"/>
    <s v="US - Southeast"/>
    <s v="E-Mail"/>
    <s v="Products"/>
    <n v="145200"/>
    <s v="Lead"/>
    <x v="1"/>
    <x v="0"/>
    <x v="1"/>
    <x v="1"/>
    <n v="116160"/>
  </r>
  <r>
    <x v="2"/>
    <s v="Gabriele Cannata"/>
    <s v="US - North Central"/>
    <s v="Partner"/>
    <s v="Training"/>
    <n v="162500"/>
    <s v="Qualified Lead"/>
    <x v="2"/>
    <x v="0"/>
    <x v="2"/>
    <x v="2"/>
    <n v="32500"/>
  </r>
  <r>
    <x v="3"/>
    <s v="Barbara S. Decker"/>
    <s v="US - South Central"/>
    <s v="Customer Reference"/>
    <s v="Mixture"/>
    <n v="147500"/>
    <s v="Opportunity"/>
    <x v="3"/>
    <x v="0"/>
    <x v="1"/>
    <x v="3"/>
    <n v="118000"/>
  </r>
  <r>
    <x v="4"/>
    <s v="Susan W. Eaton"/>
    <s v="US - Northwest"/>
    <s v="Web Event"/>
    <s v="Prof. Services"/>
    <n v="148000"/>
    <s v="Executive Sponsorship"/>
    <x v="4"/>
    <x v="0"/>
    <x v="3"/>
    <x v="4"/>
    <n v="44400"/>
  </r>
  <r>
    <x v="5"/>
    <s v="Kathie Flood"/>
    <s v="US - Southwest"/>
    <s v="Conference"/>
    <s v="Support"/>
    <n v="175000"/>
    <s v="Proposal Discussed"/>
    <x v="5"/>
    <x v="0"/>
    <x v="4"/>
    <x v="5"/>
    <n v="17500"/>
  </r>
  <r>
    <x v="6"/>
    <s v="Janice Galvin"/>
    <s v="Canada - East"/>
    <s v="E-Mail"/>
    <s v="Mixture"/>
    <n v="149000"/>
    <s v="Written Proposal"/>
    <x v="6"/>
    <x v="0"/>
    <x v="5"/>
    <x v="6"/>
    <n v="89400"/>
  </r>
  <r>
    <x v="7"/>
    <s v="Adina Hagege"/>
    <s v="Canada - West"/>
    <s v="Partner"/>
    <s v="Training"/>
    <n v="142000"/>
    <s v="Contract"/>
    <x v="7"/>
    <x v="0"/>
    <x v="1"/>
    <x v="7"/>
    <n v="113600"/>
  </r>
  <r>
    <x v="8"/>
    <s v="Shu Ito"/>
    <s v="EMEA - UK"/>
    <s v="Customer Reference"/>
    <s v="Consulting"/>
    <n v="189900"/>
    <s v="Purchase Order"/>
    <x v="8"/>
    <x v="0"/>
    <x v="6"/>
    <x v="8"/>
    <n v="75960"/>
  </r>
  <r>
    <x v="9"/>
    <s v="David Jaffe"/>
    <s v="EMEA - France"/>
    <s v="Conference"/>
    <s v="Mixture"/>
    <n v="172500"/>
    <s v="Invoice"/>
    <x v="9"/>
    <x v="0"/>
    <x v="7"/>
    <x v="9"/>
    <n v="120749.99999999999"/>
  </r>
  <r>
    <x v="10"/>
    <s v="Sandeep Kaliyath"/>
    <s v="EMEA - Germany"/>
    <s v="E-Mail"/>
    <s v="Products"/>
    <n v="163500"/>
    <s v="Payment"/>
    <x v="10"/>
    <x v="0"/>
    <x v="0"/>
    <x v="10"/>
    <n v="147150"/>
  </r>
  <r>
    <x v="11"/>
    <s v="Rebecca Laszlo"/>
    <s v="EMEA - Italy"/>
    <s v="Customer Reference"/>
    <s v="Products"/>
    <n v="155500"/>
    <s v="Acceptance"/>
    <x v="11"/>
    <x v="0"/>
    <x v="3"/>
    <x v="11"/>
    <n v="46650"/>
  </r>
  <r>
    <x v="12"/>
    <s v="Diane Margheim"/>
    <s v="EMEA - Other"/>
    <s v="Conference"/>
    <s v="Consulting"/>
    <n v="166000"/>
    <s v="Executive Sponsorship"/>
    <x v="0"/>
    <x v="0"/>
    <x v="3"/>
    <x v="0"/>
    <n v="49800"/>
  </r>
  <r>
    <x v="13"/>
    <s v="Paula Nartker"/>
    <s v="APSA - Asia"/>
    <s v="E-Mail"/>
    <s v="Training"/>
    <n v="180000"/>
    <s v="Invoice"/>
    <x v="2"/>
    <x v="0"/>
    <x v="3"/>
    <x v="2"/>
    <n v="54000"/>
  </r>
  <r>
    <x v="14"/>
    <s v="Robert O'Hara"/>
    <s v="APSA - Pacific"/>
    <s v="Web Inquiry"/>
    <s v="Services"/>
    <n v="140000"/>
    <s v="Contract"/>
    <x v="4"/>
    <x v="0"/>
    <x v="2"/>
    <x v="4"/>
    <n v="28000"/>
  </r>
  <r>
    <x v="15"/>
    <s v="Carol Philips"/>
    <s v="APSA - Mexico"/>
    <s v="Web Event"/>
    <s v="Support"/>
    <n v="155000"/>
    <s v="Qualified Lead"/>
    <x v="5"/>
    <x v="0"/>
    <x v="1"/>
    <x v="5"/>
    <n v="124000"/>
  </r>
  <r>
    <x v="16"/>
    <s v="Kim Ralls"/>
    <s v="APSA - Australia"/>
    <s v="Web Inquiry"/>
    <s v="Prof. Services"/>
    <n v="173200"/>
    <s v="Lead"/>
    <x v="9"/>
    <x v="0"/>
    <x v="5"/>
    <x v="9"/>
    <n v="103920"/>
  </r>
  <r>
    <x v="17"/>
    <s v="Sharon Salavaria"/>
    <s v="APSA - Other"/>
    <s v="Partner"/>
    <s v="Services"/>
    <n v="146500"/>
    <s v="Contact"/>
    <x v="11"/>
    <x v="0"/>
    <x v="7"/>
    <x v="11"/>
    <n v="102550"/>
  </r>
  <r>
    <x v="18"/>
    <s v="Andy Teal"/>
    <s v="US - Northeast"/>
    <s v="E-Mail"/>
    <s v="Support"/>
    <n v="156750"/>
    <s v="Payment"/>
    <x v="10"/>
    <x v="0"/>
    <x v="1"/>
    <x v="10"/>
    <n v="125400"/>
  </r>
  <r>
    <x v="19"/>
    <s v="Sunil Uppal"/>
    <s v="US - South Central"/>
    <s v="Conference"/>
    <s v="Prof. Services"/>
    <n v="162000"/>
    <s v="Written Proposal"/>
    <x v="1"/>
    <x v="0"/>
    <x v="6"/>
    <x v="1"/>
    <n v="64800"/>
  </r>
  <r>
    <x v="20"/>
    <s v="H. Brian Valentine"/>
    <s v="Canada - East"/>
    <s v="Customer Reference"/>
    <s v="Mixture"/>
    <n v="157000"/>
    <s v="Opportunity"/>
    <x v="2"/>
    <x v="0"/>
    <x v="0"/>
    <x v="2"/>
    <n v="141300"/>
  </r>
  <r>
    <x v="21"/>
    <s v="Robert Walters"/>
    <s v="EMEA - France"/>
    <s v="Web Inquiry"/>
    <s v="Services"/>
    <n v="173000"/>
    <s v="Executive Sponsorship"/>
    <x v="3"/>
    <x v="0"/>
    <x v="1"/>
    <x v="3"/>
    <n v="138400"/>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name="ptData" cacheId="0" applyNumberFormats="0" applyBorderFormats="0" applyFontFormats="0" applyPatternFormats="0" applyAlignmentFormats="0" applyWidthHeightFormats="1" dataCaption="Values" updatedVersion="6" minRefreshableVersion="5" itemPrintTitles="1" createdVersion="5" indent="0" compact="0" compactData="0" multipleFieldFilters="0">
  <location ref="B15:Q39" firstHeaderRow="1" firstDataRow="2" firstDataCol="3"/>
  <pivotFields count="13">
    <pivotField axis="axisRow" compact="0" outline="0" showAll="0" defaultSubtotal="0">
      <items count="22">
        <item x="0"/>
        <item x="1"/>
        <item x="2"/>
        <item x="3"/>
        <item x="4"/>
        <item x="5"/>
        <item x="6"/>
        <item x="7"/>
        <item x="11"/>
        <item x="10"/>
        <item x="9"/>
        <item x="12"/>
        <item x="13"/>
        <item x="14"/>
        <item x="15"/>
        <item x="16"/>
        <item x="17"/>
        <item x="18"/>
        <item x="19"/>
        <item x="20"/>
        <item x="21"/>
        <item x="8"/>
      </items>
    </pivotField>
    <pivotField compact="0" outline="0" showAll="0" defaultSubtotal="0"/>
    <pivotField compact="0" outline="0" showAll="0"/>
    <pivotField compact="0" outline="0" showAll="0" defaultSubtotal="0"/>
    <pivotField compact="0" outline="0" showAll="0"/>
    <pivotField compact="0" numFmtId="6" outline="0" showAll="0"/>
    <pivotField compact="0" outline="0" showAll="0"/>
    <pivotField axis="axisCol" compact="0" outline="0" showAll="0">
      <items count="13">
        <item x="0"/>
        <item x="1"/>
        <item x="2"/>
        <item x="3"/>
        <item x="4"/>
        <item x="5"/>
        <item x="6"/>
        <item x="7"/>
        <item x="8"/>
        <item x="9"/>
        <item x="10"/>
        <item x="11"/>
        <item t="default"/>
      </items>
    </pivotField>
    <pivotField axis="axisRow" compact="0" outline="0" showAll="0" defaultSubtotal="0">
      <items count="1">
        <item n="2017" x="0"/>
      </items>
    </pivotField>
    <pivotField axis="axisRow" compact="0" numFmtId="10" outline="0" showAll="0" defaultSubtotal="0">
      <items count="8">
        <item x="4"/>
        <item x="2"/>
        <item x="3"/>
        <item x="6"/>
        <item x="5"/>
        <item x="7"/>
        <item x="1"/>
        <item x="0"/>
      </items>
    </pivotField>
    <pivotField compact="0" numFmtId="14" outline="0" showAll="0">
      <items count="13">
        <item x="0"/>
        <item x="1"/>
        <item x="2"/>
        <item x="3"/>
        <item x="4"/>
        <item x="5"/>
        <item x="6"/>
        <item x="7"/>
        <item x="8"/>
        <item x="9"/>
        <item x="10"/>
        <item x="11"/>
        <item t="default"/>
      </items>
    </pivotField>
    <pivotField compact="0" numFmtId="4" outline="0" showAll="0" defaultSubtotal="0"/>
    <pivotField dataField="1" compact="0" outline="0" dragToRow="0" dragToCol="0" dragToPage="0" showAll="0" defaultSubtotal="0"/>
  </pivotFields>
  <rowFields count="3">
    <field x="0"/>
    <field x="8"/>
    <field x="9"/>
  </rowFields>
  <rowItems count="23">
    <i>
      <x/>
      <x/>
      <x v="7"/>
    </i>
    <i>
      <x v="1"/>
      <x/>
      <x v="6"/>
    </i>
    <i>
      <x v="2"/>
      <x/>
      <x v="1"/>
    </i>
    <i>
      <x v="3"/>
      <x/>
      <x v="6"/>
    </i>
    <i>
      <x v="4"/>
      <x/>
      <x v="2"/>
    </i>
    <i>
      <x v="5"/>
      <x/>
      <x/>
    </i>
    <i>
      <x v="6"/>
      <x/>
      <x v="4"/>
    </i>
    <i>
      <x v="7"/>
      <x/>
      <x v="6"/>
    </i>
    <i>
      <x v="8"/>
      <x/>
      <x v="2"/>
    </i>
    <i>
      <x v="9"/>
      <x/>
      <x v="7"/>
    </i>
    <i>
      <x v="10"/>
      <x/>
      <x v="5"/>
    </i>
    <i>
      <x v="11"/>
      <x/>
      <x v="2"/>
    </i>
    <i>
      <x v="12"/>
      <x/>
      <x v="2"/>
    </i>
    <i>
      <x v="13"/>
      <x/>
      <x v="1"/>
    </i>
    <i>
      <x v="14"/>
      <x/>
      <x v="6"/>
    </i>
    <i>
      <x v="15"/>
      <x/>
      <x v="4"/>
    </i>
    <i>
      <x v="16"/>
      <x/>
      <x v="5"/>
    </i>
    <i>
      <x v="17"/>
      <x/>
      <x v="6"/>
    </i>
    <i>
      <x v="18"/>
      <x/>
      <x v="3"/>
    </i>
    <i>
      <x v="19"/>
      <x/>
      <x v="7"/>
    </i>
    <i>
      <x v="20"/>
      <x/>
      <x v="6"/>
    </i>
    <i>
      <x v="21"/>
      <x/>
      <x v="3"/>
    </i>
    <i t="grand">
      <x/>
    </i>
  </rowItems>
  <colFields count="1">
    <field x="7"/>
  </colFields>
  <colItems count="13">
    <i>
      <x/>
    </i>
    <i>
      <x v="1"/>
    </i>
    <i>
      <x v="2"/>
    </i>
    <i>
      <x v="3"/>
    </i>
    <i>
      <x v="4"/>
    </i>
    <i>
      <x v="5"/>
    </i>
    <i>
      <x v="6"/>
    </i>
    <i>
      <x v="7"/>
    </i>
    <i>
      <x v="8"/>
    </i>
    <i>
      <x v="9"/>
    </i>
    <i>
      <x v="10"/>
    </i>
    <i>
      <x v="11"/>
    </i>
    <i t="grand">
      <x/>
    </i>
  </colItems>
  <dataFields count="1">
    <dataField name="Forecast" fld="12" baseField="9" baseItem="3" numFmtId="164"/>
  </dataFields>
  <formats count="2">
    <format dxfId="17">
      <pivotArea type="all" dataOnly="0" outline="0" fieldPosition="0"/>
    </format>
    <format dxfId="16">
      <pivotArea outline="0" fieldPosition="0">
        <references count="1">
          <reference field="4294967294" count="1">
            <x v="0"/>
          </reference>
        </references>
      </pivotArea>
    </format>
  </formats>
  <pivotTableStyleInfo name="PivotStyleLight9" showRowHeaders="1" showColHeaders="1" showRowStripes="0" showColStripes="0" showLastColumn="1"/>
  <filters count="1">
    <filter fld="10" type="dateBetween" evalOrder="-1" id="2" name="Timeline">
      <autoFilter ref="A1">
        <filterColumn colId="0">
          <customFilters and="1">
            <customFilter operator="greaterThanOrEqual" val="41275"/>
            <customFilter operator="lessThanOrEqual" val="41639"/>
          </customFilters>
        </filterColumn>
      </autoFilter>
      <extLst>
        <ext xmlns:x15="http://schemas.microsoft.com/office/spreadsheetml/2010/11/main" uri="{0605FD5F-26C8-4aeb-8148-2DB25E43C511}">
          <x15:pivotFilter useWholeDay="1"/>
        </ext>
      </extLst>
    </filter>
  </filters>
  <extLst>
    <ext xmlns:x14="http://schemas.microsoft.com/office/spreadsheetml/2009/9/main" uri="{962EF5D1-5CA2-4c93-8EF4-DBF5C05439D2}">
      <x14:pivotTableDefinition xmlns:xm="http://schemas.microsoft.com/office/excel/2006/main" altText="Detailed sales forecast" altTextSummary="PivotTable based on the data from the Forecast Input sheet." hideValuesRow="1"/>
    </ext>
    <ext xmlns:xpdl="http://schemas.microsoft.com/office/spreadsheetml/2016/pivotdefaultlayout" uri="{747A6164-185A-40DC-8AA5-F01512510D54}">
      <xpdl:pivotTableDefinition16/>
    </ext>
  </extLst>
</pivotTableDefinition>
</file>

<file path=xl/slicerCaches/slicerCache1.xml><?xml version="1.0" encoding="utf-8"?>
<slicerCacheDefinition xmlns="http://schemas.microsoft.com/office/spreadsheetml/2009/9/main" xmlns:mc="http://schemas.openxmlformats.org/markup-compatibility/2006" xmlns:x="http://schemas.openxmlformats.org/spreadsheetml/2006/main" mc:Ignorable="x" name="Slicer_Sales_Agent" sourceName="Customer Contact">
  <extLst>
    <x:ext xmlns:x15="http://schemas.microsoft.com/office/spreadsheetml/2010/11/main" uri="{2F2917AC-EB37-4324-AD4E-5DD8C200BD13}">
      <x15:tableSlicerCache tableId="2" column="2"/>
    </x:ext>
  </extLst>
</slicerCacheDefinition>
</file>

<file path=xl/slicerCaches/slicerCache2.xml><?xml version="1.0" encoding="utf-8"?>
<slicerCacheDefinition xmlns="http://schemas.microsoft.com/office/spreadsheetml/2009/9/main" xmlns:mc="http://schemas.openxmlformats.org/markup-compatibility/2006" xmlns:x="http://schemas.openxmlformats.org/spreadsheetml/2006/main" mc:Ignorable="x" name="Slicer_Sales_Region" sourceName="Sales Region">
  <extLst>
    <x:ext xmlns:x15="http://schemas.microsoft.com/office/spreadsheetml/2010/11/main" uri="{2F2917AC-EB37-4324-AD4E-5DD8C200BD13}">
      <x15:tableSlicerCache tableId="2" column="3"/>
    </x:ext>
  </extLst>
</slicerCacheDefinition>
</file>

<file path=xl/slicerCaches/slicerCache3.xml><?xml version="1.0" encoding="utf-8"?>
<slicerCacheDefinition xmlns="http://schemas.microsoft.com/office/spreadsheetml/2009/9/main" xmlns:mc="http://schemas.openxmlformats.org/markup-compatibility/2006" xmlns:x="http://schemas.openxmlformats.org/spreadsheetml/2006/main" mc:Ignorable="x" name="Slicer_Sales_Category" sourceName="Lead Source">
  <extLst>
    <x:ext xmlns:x15="http://schemas.microsoft.com/office/spreadsheetml/2010/11/main" uri="{2F2917AC-EB37-4324-AD4E-5DD8C200BD13}">
      <x15:tableSlicerCache tableId="2" column="4"/>
    </x:ext>
  </extLst>
</slicerCacheDefinition>
</file>

<file path=xl/slicers/slicer1.xml><?xml version="1.0" encoding="utf-8"?>
<slicers xmlns="http://schemas.microsoft.com/office/spreadsheetml/2009/9/main" xmlns:mc="http://schemas.openxmlformats.org/markup-compatibility/2006" xmlns:x="http://schemas.openxmlformats.org/spreadsheetml/2006/main" mc:Ignorable="x">
  <slicer name="Sales_x000a_Agent" cache="Slicer_Sales_Agent" caption="Customer Contact" style="SlicerStyleDark1" rowHeight="273050"/>
  <slicer name="Sales_x000a_Region" cache="Slicer_Sales_Region" caption="Sales Region" style="SlicerStyleDark2" rowHeight="273050"/>
  <slicer name="Sales_x000a_Category" cache="Slicer_Sales_Category" caption="Lead Source" style="SlicerStyleDark4" rowHeight="273050"/>
</slicers>
</file>

<file path=xl/tables/table1.xml><?xml version="1.0" encoding="utf-8"?>
<table xmlns="http://schemas.openxmlformats.org/spreadsheetml/2006/main" id="2" name="tblData" displayName="tblData" ref="B7:M30" totalsRowCount="1">
  <autoFilter ref="B7:M29">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10" hiddenButton="1"/>
  </autoFilter>
  <tableColumns count="12">
    <tableColumn id="1" name="Opportunity Name" totalsRowLabel="Total" dataDxfId="29" totalsRowDxfId="15"/>
    <tableColumn id="2" name="Customer Contact" dataDxfId="28" totalsRowDxfId="14"/>
    <tableColumn id="3" name="Sales Region" dataDxfId="27" totalsRowDxfId="13"/>
    <tableColumn id="4" name="Lead Source" dataDxfId="26" totalsRowDxfId="12"/>
    <tableColumn id="5" name="Sales Category" dataDxfId="25" totalsRowDxfId="11"/>
    <tableColumn id="6" name="Forecast Amount" totalsRowFunction="sum" dataDxfId="24" totalsRowDxfId="10"/>
    <tableColumn id="7" name="Sales Phase" dataDxfId="23" totalsRowDxfId="9"/>
    <tableColumn id="11" name="Forecast Close" dataDxfId="22" totalsRowDxfId="8"/>
    <tableColumn id="8" name="Year" dataDxfId="21" totalsRowDxfId="7"/>
    <tableColumn id="9" name="Probability of Sale" dataDxfId="20" totalsRowDxfId="6"/>
    <tableColumn id="10" name="Timeline" dataDxfId="19" totalsRowDxfId="5">
      <calculatedColumnFormula>DATE(tblData[[#This Row],[Year]],LOOKUP(tblData[[#This Row],[Forecast Close]],{"April",4;"August",8;"December",12;"February",2;"January",1;"July",7;"June",6;"March",3;"May",5;"November",11;"October",10;"September",9}),1)</calculatedColumnFormula>
    </tableColumn>
    <tableColumn id="13" name="Probability Forecast" dataDxfId="18" totalsRowDxfId="4">
      <calculatedColumnFormula>tblData[[#This Row],[Forecast Amount]]*tblData[[#This Row],[Probability of Sale]]</calculatedColumnFormula>
    </tableColumn>
  </tableColumns>
  <tableStyleInfo name="TableStyleMedium4" showFirstColumn="0" showLastColumn="0" showRowStripes="1" showColumnStripes="0"/>
  <extLst>
    <ext xmlns:x14="http://schemas.microsoft.com/office/spreadsheetml/2009/9/main" uri="{504A1905-F514-4f6f-8877-14C23A59335A}">
      <x14:table altText="Data entry" altTextSummary="Enter sales forecast information regarding opportunity name, the sales agent, region and category, amount, phase, probability of sale and date information.  Timeline and weighted forecast are calculated for you."/>
    </ext>
  </extLst>
</table>
</file>

<file path=xl/theme/theme1.xml><?xml version="1.0" encoding="utf-8"?>
<a:theme xmlns:a="http://schemas.openxmlformats.org/drawingml/2006/main" name="Office Theme">
  <a:themeElements>
    <a:clrScheme name="Detailed sales forecast">
      <a:dk1>
        <a:sysClr val="windowText" lastClr="000000"/>
      </a:dk1>
      <a:lt1>
        <a:sysClr val="window" lastClr="FFFFFF"/>
      </a:lt1>
      <a:dk2>
        <a:srgbClr val="444D26"/>
      </a:dk2>
      <a:lt2>
        <a:srgbClr val="FEFAC9"/>
      </a:lt2>
      <a:accent1>
        <a:srgbClr val="A5B592"/>
      </a:accent1>
      <a:accent2>
        <a:srgbClr val="F3A447"/>
      </a:accent2>
      <a:accent3>
        <a:srgbClr val="E7BC29"/>
      </a:accent3>
      <a:accent4>
        <a:srgbClr val="D092A7"/>
      </a:accent4>
      <a:accent5>
        <a:srgbClr val="9C85C0"/>
      </a:accent5>
      <a:accent6>
        <a:srgbClr val="809EC2"/>
      </a:accent6>
      <a:hlink>
        <a:srgbClr val="8E58B6"/>
      </a:hlink>
      <a:folHlink>
        <a:srgbClr val="7F6F6F"/>
      </a:folHlink>
    </a:clrScheme>
    <a:fontScheme name="Detailed sales forecast">
      <a:majorFont>
        <a:latin typeface="Microsoft Sans Serif"/>
        <a:ea typeface=""/>
        <a:cs typeface=""/>
      </a:majorFont>
      <a:minorFont>
        <a:latin typeface="Trebuchet MS"/>
        <a:ea typeface=""/>
        <a:cs typeface=""/>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imelineCaches/timelineCache1.xml><?xml version="1.0" encoding="utf-8"?>
<timelineCacheDefinition xmlns="http://schemas.microsoft.com/office/spreadsheetml/2010/11/main" xmlns:x15="http://schemas.microsoft.com/office/spreadsheetml/2010/11/main" name="NativeTimeline_Timeline1" sourceName="Timeline">
  <pivotTables>
    <pivotTable tabId="5" name="ptData"/>
  </pivotTables>
  <state minimalRefreshVersion="6" lastRefreshVersion="6" pivotCacheId="5" filterType="dateBetween">
    <selection startDate="2013-01-01T00:00:00" endDate="2013-12-31T00:00:00"/>
    <bounds startDate="2013-01-01T00:00:00" endDate="2014-01-01T00:00:00"/>
  </state>
</timelineCacheDefinition>
</file>

<file path=xl/timelines/timeline1.xml><?xml version="1.0" encoding="utf-8"?>
<timelines xmlns="http://schemas.microsoft.com/office/spreadsheetml/2010/11/main" xmlns:mc="http://schemas.openxmlformats.org/markup-compatibility/2006" xmlns:x="http://schemas.openxmlformats.org/spreadsheetml/2006/main" mc:Ignorable="x">
  <timeline name="Timeline 3" cache="NativeTimeline_Timeline1" caption="Timeline" level="2" selectionLevel="0" scrollPosition="2013-01-01T00:00:00" style="TimeSlicerStyleDark2"/>
  <timeline name="Timeline 4" cache="NativeTimeline_Timeline1" caption="Timeline" level="0" selectionLevel="0" scrollPosition="2013-01-01T00:00:00" style="TimeSlicerStyleDark4"/>
  <timeline name="Timeline 5" cache="NativeTimeline_Timeline1" caption="Timeline" level="1" selectionLevel="0" scrollPosition="2013-01-01T00:00:00" style="TimeSlicerStyleDark6"/>
</timelines>
</file>

<file path=xl/worksheets/_rels/sheet1.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microsoft.com/office/2007/relationships/slicer" Target="../slicers/slicer1.xml"/></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2.bin"/><Relationship Id="rId1" Type="http://schemas.openxmlformats.org/officeDocument/2006/relationships/pivotTable" Target="../pivotTables/pivotTable1.xml"/><Relationship Id="rId4" Type="http://schemas.microsoft.com/office/2011/relationships/timeline" Target="../timelines/timeline1.x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theme="4"/>
    <pageSetUpPr autoPageBreaks="0" fitToPage="1"/>
  </sheetPr>
  <dimension ref="B1:M30"/>
  <sheetViews>
    <sheetView showGridLines="0" tabSelected="1" workbookViewId="0">
      <selection activeCell="P5" sqref="P5"/>
    </sheetView>
  </sheetViews>
  <sheetFormatPr defaultColWidth="9.375" defaultRowHeight="12" x14ac:dyDescent="0.35"/>
  <cols>
    <col min="1" max="1" width="2.125" style="3" customWidth="1"/>
    <col min="2" max="2" width="28.125" style="3" customWidth="1"/>
    <col min="3" max="3" width="16.125" style="3" customWidth="1"/>
    <col min="4" max="4" width="18.375" style="3" customWidth="1"/>
    <col min="5" max="5" width="13.125" style="3" customWidth="1"/>
    <col min="6" max="6" width="12.875" style="3" customWidth="1"/>
    <col min="7" max="7" width="17.125" style="3" customWidth="1"/>
    <col min="8" max="8" width="20.125" style="3" bestFit="1" customWidth="1"/>
    <col min="9" max="9" width="11.625" style="3" bestFit="1" customWidth="1"/>
    <col min="10" max="10" width="8" style="3" customWidth="1"/>
    <col min="11" max="11" width="13.5" style="3" bestFit="1" customWidth="1"/>
    <col min="12" max="12" width="10.125" style="3" customWidth="1"/>
    <col min="13" max="13" width="12.375" style="3" bestFit="1" customWidth="1"/>
    <col min="14" max="14" width="1.875" style="3" customWidth="1"/>
    <col min="15" max="16384" width="9.375" style="3"/>
  </cols>
  <sheetData>
    <row r="1" spans="2:13" ht="10" customHeight="1" x14ac:dyDescent="0.35"/>
    <row r="2" spans="2:13" ht="34.5" x14ac:dyDescent="0.35">
      <c r="B2" s="9" t="s">
        <v>0</v>
      </c>
      <c r="C2" s="9"/>
      <c r="D2" s="9"/>
      <c r="E2" s="9"/>
      <c r="F2" s="9"/>
      <c r="G2" s="9"/>
      <c r="H2" s="9"/>
      <c r="I2" s="9"/>
      <c r="J2" s="9"/>
      <c r="K2" s="9"/>
      <c r="L2" s="9"/>
      <c r="M2" s="9"/>
    </row>
    <row r="3" spans="2:13" ht="17.5" x14ac:dyDescent="0.35">
      <c r="B3" s="1" t="s">
        <v>114</v>
      </c>
      <c r="C3" s="1"/>
      <c r="D3" s="1"/>
      <c r="E3" s="1"/>
      <c r="F3" s="1"/>
      <c r="G3" s="1"/>
      <c r="H3" s="1"/>
      <c r="I3" s="1"/>
      <c r="J3" s="1"/>
      <c r="K3" s="1"/>
      <c r="L3" s="1"/>
      <c r="M3" s="1"/>
    </row>
    <row r="4" spans="2:13" ht="16" thickBot="1" x14ac:dyDescent="0.4">
      <c r="B4" s="2" t="s">
        <v>1</v>
      </c>
      <c r="C4" s="2"/>
      <c r="D4" s="2"/>
      <c r="E4" s="2"/>
      <c r="F4" s="2"/>
      <c r="G4" s="2"/>
      <c r="H4" s="2"/>
      <c r="I4" s="2"/>
      <c r="J4" s="2"/>
      <c r="K4" s="2"/>
      <c r="L4" s="2"/>
      <c r="M4" s="2"/>
    </row>
    <row r="5" spans="2:13" ht="15" customHeight="1" thickTop="1" x14ac:dyDescent="0.35">
      <c r="B5" s="4"/>
      <c r="C5" s="5"/>
      <c r="D5" s="5"/>
      <c r="E5" s="5"/>
      <c r="F5" s="5"/>
      <c r="G5" s="5"/>
      <c r="H5" s="5"/>
      <c r="I5" s="5"/>
      <c r="J5" s="4"/>
      <c r="K5" s="4"/>
    </row>
    <row r="6" spans="2:13" ht="13.5" customHeight="1" x14ac:dyDescent="0.35">
      <c r="B6" s="6" t="s">
        <v>71</v>
      </c>
      <c r="C6" s="7"/>
      <c r="D6" s="7"/>
      <c r="E6" s="7"/>
      <c r="F6" s="7"/>
      <c r="G6" s="7"/>
      <c r="H6" s="7"/>
      <c r="I6" s="7"/>
      <c r="J6" s="6"/>
      <c r="K6" s="6"/>
    </row>
    <row r="7" spans="2:13" ht="24" x14ac:dyDescent="0.35">
      <c r="B7" s="8" t="s">
        <v>65</v>
      </c>
      <c r="C7" s="8" t="s">
        <v>112</v>
      </c>
      <c r="D7" s="8" t="s">
        <v>66</v>
      </c>
      <c r="E7" s="8" t="s">
        <v>113</v>
      </c>
      <c r="F7" s="8" t="s">
        <v>67</v>
      </c>
      <c r="G7" s="8" t="s">
        <v>68</v>
      </c>
      <c r="H7" s="8" t="s">
        <v>69</v>
      </c>
      <c r="I7" s="8" t="s">
        <v>70</v>
      </c>
      <c r="J7" s="8" t="s">
        <v>64</v>
      </c>
      <c r="K7" s="8" t="s">
        <v>115</v>
      </c>
      <c r="L7" s="8" t="s">
        <v>63</v>
      </c>
      <c r="M7" s="8" t="s">
        <v>117</v>
      </c>
    </row>
    <row r="8" spans="2:13" x14ac:dyDescent="0.35">
      <c r="B8" s="10" t="s">
        <v>2</v>
      </c>
      <c r="C8" s="10" t="s">
        <v>73</v>
      </c>
      <c r="D8" s="10" t="s">
        <v>3</v>
      </c>
      <c r="E8" s="10" t="s">
        <v>74</v>
      </c>
      <c r="F8" s="10" t="s">
        <v>4</v>
      </c>
      <c r="G8" s="10">
        <v>150000</v>
      </c>
      <c r="H8" s="14" t="s">
        <v>75</v>
      </c>
      <c r="I8" s="15" t="s">
        <v>5</v>
      </c>
      <c r="J8" s="15">
        <v>2017</v>
      </c>
      <c r="K8" s="17">
        <v>0.9</v>
      </c>
      <c r="L8" s="11">
        <f>DATE(tblData[[#This Row],[Year]],LOOKUP(tblData[[#This Row],[Forecast Close]],{"April",4;"August",8;"December",12;"February",2;"January",1;"July",7;"June",6;"March",3;"May",5;"November",11;"October",10;"September",9}),1)</f>
        <v>42736</v>
      </c>
      <c r="M8" s="20">
        <f>tblData[[#This Row],[Forecast Amount]]*tblData[[#This Row],[Probability of Sale]]</f>
        <v>135000</v>
      </c>
    </row>
    <row r="9" spans="2:13" x14ac:dyDescent="0.35">
      <c r="B9" s="10" t="s">
        <v>6</v>
      </c>
      <c r="C9" s="10" t="s">
        <v>76</v>
      </c>
      <c r="D9" s="10" t="s">
        <v>7</v>
      </c>
      <c r="E9" s="10" t="s">
        <v>77</v>
      </c>
      <c r="F9" s="10" t="s">
        <v>8</v>
      </c>
      <c r="G9" s="10">
        <v>145200</v>
      </c>
      <c r="H9" s="14" t="s">
        <v>78</v>
      </c>
      <c r="I9" s="15" t="s">
        <v>10</v>
      </c>
      <c r="J9" s="15">
        <v>2017</v>
      </c>
      <c r="K9" s="17">
        <v>0.8</v>
      </c>
      <c r="L9" s="12">
        <f>DATE(tblData[[#This Row],[Year]],LOOKUP(tblData[[#This Row],[Forecast Close]],{"April",4;"August",8;"December",12;"February",2;"January",1;"July",7;"June",6;"March",3;"May",5;"November",11;"October",10;"September",9}),1)</f>
        <v>42767</v>
      </c>
      <c r="M9" s="21">
        <f>tblData[[#This Row],[Forecast Amount]]*tblData[[#This Row],[Probability of Sale]]</f>
        <v>116160</v>
      </c>
    </row>
    <row r="10" spans="2:13" x14ac:dyDescent="0.35">
      <c r="B10" s="10" t="s">
        <v>11</v>
      </c>
      <c r="C10" s="10" t="s">
        <v>79</v>
      </c>
      <c r="D10" s="10" t="s">
        <v>12</v>
      </c>
      <c r="E10" s="10" t="s">
        <v>80</v>
      </c>
      <c r="F10" s="10" t="s">
        <v>13</v>
      </c>
      <c r="G10" s="10">
        <v>162500</v>
      </c>
      <c r="H10" s="14" t="s">
        <v>81</v>
      </c>
      <c r="I10" s="15" t="s">
        <v>14</v>
      </c>
      <c r="J10" s="15">
        <v>2017</v>
      </c>
      <c r="K10" s="17">
        <v>0.2</v>
      </c>
      <c r="L10" s="12">
        <f>DATE(tblData[[#This Row],[Year]],LOOKUP(tblData[[#This Row],[Forecast Close]],{"April",4;"August",8;"December",12;"February",2;"January",1;"July",7;"June",6;"March",3;"May",5;"November",11;"October",10;"September",9}),1)</f>
        <v>42795</v>
      </c>
      <c r="M10" s="21">
        <f>tblData[[#This Row],[Forecast Amount]]*tblData[[#This Row],[Probability of Sale]]</f>
        <v>32500</v>
      </c>
    </row>
    <row r="11" spans="2:13" x14ac:dyDescent="0.35">
      <c r="B11" s="10" t="s">
        <v>15</v>
      </c>
      <c r="C11" s="10" t="s">
        <v>82</v>
      </c>
      <c r="D11" s="10" t="s">
        <v>16</v>
      </c>
      <c r="E11" s="10" t="s">
        <v>83</v>
      </c>
      <c r="F11" s="10" t="s">
        <v>17</v>
      </c>
      <c r="G11" s="10">
        <v>147500</v>
      </c>
      <c r="H11" s="14" t="s">
        <v>9</v>
      </c>
      <c r="I11" s="15" t="s">
        <v>18</v>
      </c>
      <c r="J11" s="15">
        <v>2017</v>
      </c>
      <c r="K11" s="17">
        <v>0.8</v>
      </c>
      <c r="L11" s="12">
        <f>DATE(tblData[[#This Row],[Year]],LOOKUP(tblData[[#This Row],[Forecast Close]],{"April",4;"August",8;"December",12;"February",2;"January",1;"July",7;"June",6;"March",3;"May",5;"November",11;"October",10;"September",9}),1)</f>
        <v>42826</v>
      </c>
      <c r="M11" s="21">
        <f>tblData[[#This Row],[Forecast Amount]]*tblData[[#This Row],[Probability of Sale]]</f>
        <v>118000</v>
      </c>
    </row>
    <row r="12" spans="2:13" x14ac:dyDescent="0.35">
      <c r="B12" s="10" t="s">
        <v>19</v>
      </c>
      <c r="C12" s="10" t="s">
        <v>84</v>
      </c>
      <c r="D12" s="10" t="s">
        <v>20</v>
      </c>
      <c r="E12" s="10" t="s">
        <v>85</v>
      </c>
      <c r="F12" s="10" t="s">
        <v>21</v>
      </c>
      <c r="G12" s="10">
        <v>148000</v>
      </c>
      <c r="H12" s="14" t="s">
        <v>86</v>
      </c>
      <c r="I12" s="15" t="s">
        <v>22</v>
      </c>
      <c r="J12" s="15">
        <v>2017</v>
      </c>
      <c r="K12" s="17">
        <v>0.3</v>
      </c>
      <c r="L12" s="12">
        <f>DATE(tblData[[#This Row],[Year]],LOOKUP(tblData[[#This Row],[Forecast Close]],{"April",4;"August",8;"December",12;"February",2;"January",1;"July",7;"June",6;"March",3;"May",5;"November",11;"October",10;"September",9}),1)</f>
        <v>42856</v>
      </c>
      <c r="M12" s="21">
        <f>tblData[[#This Row],[Forecast Amount]]*tblData[[#This Row],[Probability of Sale]]</f>
        <v>44400</v>
      </c>
    </row>
    <row r="13" spans="2:13" x14ac:dyDescent="0.35">
      <c r="B13" s="10" t="s">
        <v>23</v>
      </c>
      <c r="C13" s="10" t="s">
        <v>87</v>
      </c>
      <c r="D13" s="10" t="s">
        <v>24</v>
      </c>
      <c r="E13" s="10" t="s">
        <v>88</v>
      </c>
      <c r="F13" s="10" t="s">
        <v>25</v>
      </c>
      <c r="G13" s="10">
        <v>175000</v>
      </c>
      <c r="H13" s="14" t="s">
        <v>89</v>
      </c>
      <c r="I13" s="15" t="s">
        <v>26</v>
      </c>
      <c r="J13" s="15">
        <v>2017</v>
      </c>
      <c r="K13" s="17">
        <v>0.1</v>
      </c>
      <c r="L13" s="12">
        <f>DATE(tblData[[#This Row],[Year]],LOOKUP(tblData[[#This Row],[Forecast Close]],{"April",4;"August",8;"December",12;"February",2;"January",1;"July",7;"June",6;"March",3;"May",5;"November",11;"October",10;"September",9}),1)</f>
        <v>42887</v>
      </c>
      <c r="M13" s="21">
        <f>tblData[[#This Row],[Forecast Amount]]*tblData[[#This Row],[Probability of Sale]]</f>
        <v>17500</v>
      </c>
    </row>
    <row r="14" spans="2:13" x14ac:dyDescent="0.35">
      <c r="B14" s="10" t="s">
        <v>27</v>
      </c>
      <c r="C14" s="10" t="s">
        <v>90</v>
      </c>
      <c r="D14" s="10" t="s">
        <v>28</v>
      </c>
      <c r="E14" s="10" t="s">
        <v>77</v>
      </c>
      <c r="F14" s="10" t="s">
        <v>17</v>
      </c>
      <c r="G14" s="10">
        <v>149000</v>
      </c>
      <c r="H14" s="14" t="s">
        <v>32</v>
      </c>
      <c r="I14" s="15" t="s">
        <v>29</v>
      </c>
      <c r="J14" s="15">
        <v>2017</v>
      </c>
      <c r="K14" s="17">
        <v>0.6</v>
      </c>
      <c r="L14" s="12">
        <f>DATE(tblData[[#This Row],[Year]],LOOKUP(tblData[[#This Row],[Forecast Close]],{"April",4;"August",8;"December",12;"February",2;"January",1;"July",7;"June",6;"March",3;"May",5;"November",11;"October",10;"September",9}),1)</f>
        <v>42917</v>
      </c>
      <c r="M14" s="21">
        <f>tblData[[#This Row],[Forecast Amount]]*tblData[[#This Row],[Probability of Sale]]</f>
        <v>89400</v>
      </c>
    </row>
    <row r="15" spans="2:13" x14ac:dyDescent="0.35">
      <c r="B15" s="10" t="s">
        <v>30</v>
      </c>
      <c r="C15" s="10" t="s">
        <v>91</v>
      </c>
      <c r="D15" s="10" t="s">
        <v>31</v>
      </c>
      <c r="E15" s="10" t="s">
        <v>80</v>
      </c>
      <c r="F15" s="10" t="s">
        <v>13</v>
      </c>
      <c r="G15" s="10">
        <v>142000</v>
      </c>
      <c r="H15" s="14" t="s">
        <v>92</v>
      </c>
      <c r="I15" s="15" t="s">
        <v>33</v>
      </c>
      <c r="J15" s="15">
        <v>2017</v>
      </c>
      <c r="K15" s="17">
        <v>0.8</v>
      </c>
      <c r="L15" s="12">
        <f>DATE(tblData[[#This Row],[Year]],LOOKUP(tblData[[#This Row],[Forecast Close]],{"April",4;"August",8;"December",12;"February",2;"January",1;"July",7;"June",6;"March",3;"May",5;"November",11;"October",10;"September",9}),1)</f>
        <v>42948</v>
      </c>
      <c r="M15" s="21">
        <f>tblData[[#This Row],[Forecast Amount]]*tblData[[#This Row],[Probability of Sale]]</f>
        <v>113600</v>
      </c>
    </row>
    <row r="16" spans="2:13" x14ac:dyDescent="0.35">
      <c r="B16" s="10" t="s">
        <v>93</v>
      </c>
      <c r="C16" s="10" t="s">
        <v>94</v>
      </c>
      <c r="D16" s="10" t="s">
        <v>60</v>
      </c>
      <c r="E16" s="10" t="s">
        <v>83</v>
      </c>
      <c r="F16" s="10" t="s">
        <v>4</v>
      </c>
      <c r="G16" s="10">
        <v>189900</v>
      </c>
      <c r="H16" s="14" t="s">
        <v>95</v>
      </c>
      <c r="I16" s="15" t="s">
        <v>61</v>
      </c>
      <c r="J16" s="15">
        <v>2017</v>
      </c>
      <c r="K16" s="17">
        <v>0.4</v>
      </c>
      <c r="L16" s="12">
        <f>DATE(tblData[[#This Row],[Year]],LOOKUP(tblData[[#This Row],[Forecast Close]],{"April",4;"August",8;"December",12;"February",2;"January",1;"July",7;"June",6;"March",3;"May",5;"November",11;"October",10;"September",9}),1)</f>
        <v>42979</v>
      </c>
      <c r="M16" s="21">
        <f>tblData[[#This Row],[Forecast Amount]]*tblData[[#This Row],[Probability of Sale]]</f>
        <v>75960</v>
      </c>
    </row>
    <row r="17" spans="2:13" x14ac:dyDescent="0.35">
      <c r="B17" s="10" t="s">
        <v>34</v>
      </c>
      <c r="C17" s="10" t="s">
        <v>96</v>
      </c>
      <c r="D17" s="10" t="s">
        <v>35</v>
      </c>
      <c r="E17" s="10" t="s">
        <v>88</v>
      </c>
      <c r="F17" s="10" t="s">
        <v>17</v>
      </c>
      <c r="G17" s="10">
        <v>172500</v>
      </c>
      <c r="H17" s="14" t="s">
        <v>97</v>
      </c>
      <c r="I17" s="15" t="s">
        <v>36</v>
      </c>
      <c r="J17" s="15">
        <v>2017</v>
      </c>
      <c r="K17" s="17">
        <v>0.7</v>
      </c>
      <c r="L17" s="12">
        <f>DATE(tblData[[#This Row],[Year]],LOOKUP(tblData[[#This Row],[Forecast Close]],{"April",4;"August",8;"December",12;"February",2;"January",1;"July",7;"June",6;"March",3;"May",5;"November",11;"October",10;"September",9}),1)</f>
        <v>43009</v>
      </c>
      <c r="M17" s="21">
        <f>tblData[[#This Row],[Forecast Amount]]*tblData[[#This Row],[Probability of Sale]]</f>
        <v>120749.99999999999</v>
      </c>
    </row>
    <row r="18" spans="2:13" x14ac:dyDescent="0.35">
      <c r="B18" s="10" t="s">
        <v>37</v>
      </c>
      <c r="C18" s="10" t="s">
        <v>98</v>
      </c>
      <c r="D18" s="10" t="s">
        <v>38</v>
      </c>
      <c r="E18" s="10" t="s">
        <v>77</v>
      </c>
      <c r="F18" s="10" t="s">
        <v>8</v>
      </c>
      <c r="G18" s="10">
        <v>163500</v>
      </c>
      <c r="H18" s="14" t="s">
        <v>99</v>
      </c>
      <c r="I18" s="15" t="s">
        <v>39</v>
      </c>
      <c r="J18" s="15">
        <v>2017</v>
      </c>
      <c r="K18" s="17">
        <v>0.9</v>
      </c>
      <c r="L18" s="12">
        <f>DATE(tblData[[#This Row],[Year]],LOOKUP(tblData[[#This Row],[Forecast Close]],{"April",4;"August",8;"December",12;"February",2;"January",1;"July",7;"June",6;"March",3;"May",5;"November",11;"October",10;"September",9}),1)</f>
        <v>43040</v>
      </c>
      <c r="M18" s="21">
        <f>tblData[[#This Row],[Forecast Amount]]*tblData[[#This Row],[Probability of Sale]]</f>
        <v>147150</v>
      </c>
    </row>
    <row r="19" spans="2:13" x14ac:dyDescent="0.35">
      <c r="B19" s="10" t="s">
        <v>40</v>
      </c>
      <c r="C19" s="10" t="s">
        <v>100</v>
      </c>
      <c r="D19" s="10" t="s">
        <v>41</v>
      </c>
      <c r="E19" s="10" t="s">
        <v>83</v>
      </c>
      <c r="F19" s="10" t="s">
        <v>8</v>
      </c>
      <c r="G19" s="10">
        <v>155500</v>
      </c>
      <c r="H19" s="14" t="s">
        <v>101</v>
      </c>
      <c r="I19" s="15" t="s">
        <v>42</v>
      </c>
      <c r="J19" s="15">
        <v>2017</v>
      </c>
      <c r="K19" s="17">
        <v>0.3</v>
      </c>
      <c r="L19" s="12">
        <f>DATE(tblData[[#This Row],[Year]],LOOKUP(tblData[[#This Row],[Forecast Close]],{"April",4;"August",8;"December",12;"February",2;"January",1;"July",7;"June",6;"March",3;"May",5;"November",11;"October",10;"September",9}),1)</f>
        <v>43070</v>
      </c>
      <c r="M19" s="21">
        <f>tblData[[#This Row],[Forecast Amount]]*tblData[[#This Row],[Probability of Sale]]</f>
        <v>46650</v>
      </c>
    </row>
    <row r="20" spans="2:13" x14ac:dyDescent="0.35">
      <c r="B20" s="10" t="s">
        <v>43</v>
      </c>
      <c r="C20" s="10" t="s">
        <v>102</v>
      </c>
      <c r="D20" s="10" t="s">
        <v>44</v>
      </c>
      <c r="E20" s="10" t="s">
        <v>88</v>
      </c>
      <c r="F20" s="10" t="s">
        <v>4</v>
      </c>
      <c r="G20" s="10">
        <v>166000</v>
      </c>
      <c r="H20" s="14" t="s">
        <v>86</v>
      </c>
      <c r="I20" s="15" t="s">
        <v>5</v>
      </c>
      <c r="J20" s="15">
        <v>2017</v>
      </c>
      <c r="K20" s="17">
        <v>0.3</v>
      </c>
      <c r="L20" s="12">
        <f>DATE(tblData[[#This Row],[Year]],LOOKUP(tblData[[#This Row],[Forecast Close]],{"April",4;"August",8;"December",12;"February",2;"January",1;"July",7;"June",6;"March",3;"May",5;"November",11;"October",10;"September",9}),1)</f>
        <v>42736</v>
      </c>
      <c r="M20" s="21">
        <f>tblData[[#This Row],[Forecast Amount]]*tblData[[#This Row],[Probability of Sale]]</f>
        <v>49800</v>
      </c>
    </row>
    <row r="21" spans="2:13" x14ac:dyDescent="0.35">
      <c r="B21" s="10" t="s">
        <v>45</v>
      </c>
      <c r="C21" s="10" t="s">
        <v>103</v>
      </c>
      <c r="D21" s="10" t="s">
        <v>46</v>
      </c>
      <c r="E21" s="10" t="s">
        <v>77</v>
      </c>
      <c r="F21" s="10" t="s">
        <v>13</v>
      </c>
      <c r="G21" s="10">
        <v>180000</v>
      </c>
      <c r="H21" s="14" t="s">
        <v>97</v>
      </c>
      <c r="I21" s="15" t="s">
        <v>14</v>
      </c>
      <c r="J21" s="15">
        <v>2017</v>
      </c>
      <c r="K21" s="17">
        <v>0.3</v>
      </c>
      <c r="L21" s="12">
        <f>DATE(tblData[[#This Row],[Year]],LOOKUP(tblData[[#This Row],[Forecast Close]],{"April",4;"August",8;"December",12;"February",2;"January",1;"July",7;"June",6;"March",3;"May",5;"November",11;"October",10;"September",9}),1)</f>
        <v>42795</v>
      </c>
      <c r="M21" s="21">
        <f>tblData[[#This Row],[Forecast Amount]]*tblData[[#This Row],[Probability of Sale]]</f>
        <v>54000</v>
      </c>
    </row>
    <row r="22" spans="2:13" x14ac:dyDescent="0.35">
      <c r="B22" s="10" t="s">
        <v>47</v>
      </c>
      <c r="C22" s="10" t="s">
        <v>104</v>
      </c>
      <c r="D22" s="10" t="s">
        <v>48</v>
      </c>
      <c r="E22" s="10" t="s">
        <v>74</v>
      </c>
      <c r="F22" s="10" t="s">
        <v>49</v>
      </c>
      <c r="G22" s="10">
        <v>140000</v>
      </c>
      <c r="H22" s="14" t="s">
        <v>92</v>
      </c>
      <c r="I22" s="15" t="s">
        <v>22</v>
      </c>
      <c r="J22" s="15">
        <v>2017</v>
      </c>
      <c r="K22" s="17">
        <v>0.2</v>
      </c>
      <c r="L22" s="12">
        <f>DATE(tblData[[#This Row],[Year]],LOOKUP(tblData[[#This Row],[Forecast Close]],{"April",4;"August",8;"December",12;"February",2;"January",1;"July",7;"June",6;"March",3;"May",5;"November",11;"October",10;"September",9}),1)</f>
        <v>42856</v>
      </c>
      <c r="M22" s="21">
        <f>tblData[[#This Row],[Forecast Amount]]*tblData[[#This Row],[Probability of Sale]]</f>
        <v>28000</v>
      </c>
    </row>
    <row r="23" spans="2:13" x14ac:dyDescent="0.35">
      <c r="B23" s="10" t="s">
        <v>50</v>
      </c>
      <c r="C23" s="10" t="s">
        <v>105</v>
      </c>
      <c r="D23" s="10" t="s">
        <v>51</v>
      </c>
      <c r="E23" s="10" t="s">
        <v>85</v>
      </c>
      <c r="F23" s="10" t="s">
        <v>25</v>
      </c>
      <c r="G23" s="10">
        <v>155000</v>
      </c>
      <c r="H23" s="14" t="s">
        <v>81</v>
      </c>
      <c r="I23" s="15" t="s">
        <v>26</v>
      </c>
      <c r="J23" s="15">
        <v>2017</v>
      </c>
      <c r="K23" s="17">
        <v>0.8</v>
      </c>
      <c r="L23" s="12">
        <f>DATE(tblData[[#This Row],[Year]],LOOKUP(tblData[[#This Row],[Forecast Close]],{"April",4;"August",8;"December",12;"February",2;"January",1;"July",7;"June",6;"March",3;"May",5;"November",11;"October",10;"September",9}),1)</f>
        <v>42887</v>
      </c>
      <c r="M23" s="21">
        <f>tblData[[#This Row],[Forecast Amount]]*tblData[[#This Row],[Probability of Sale]]</f>
        <v>124000</v>
      </c>
    </row>
    <row r="24" spans="2:13" x14ac:dyDescent="0.35">
      <c r="B24" s="10" t="s">
        <v>52</v>
      </c>
      <c r="C24" s="10" t="s">
        <v>106</v>
      </c>
      <c r="D24" s="10" t="s">
        <v>53</v>
      </c>
      <c r="E24" s="10" t="s">
        <v>74</v>
      </c>
      <c r="F24" s="10" t="s">
        <v>21</v>
      </c>
      <c r="G24" s="10">
        <v>173200</v>
      </c>
      <c r="H24" s="14" t="s">
        <v>78</v>
      </c>
      <c r="I24" s="15" t="s">
        <v>36</v>
      </c>
      <c r="J24" s="15">
        <v>2017</v>
      </c>
      <c r="K24" s="17">
        <v>0.6</v>
      </c>
      <c r="L24" s="12">
        <f>DATE(tblData[[#This Row],[Year]],LOOKUP(tblData[[#This Row],[Forecast Close]],{"April",4;"August",8;"December",12;"February",2;"January",1;"July",7;"June",6;"March",3;"May",5;"November",11;"October",10;"September",9}),1)</f>
        <v>43009</v>
      </c>
      <c r="M24" s="21">
        <f>tblData[[#This Row],[Forecast Amount]]*tblData[[#This Row],[Probability of Sale]]</f>
        <v>103920</v>
      </c>
    </row>
    <row r="25" spans="2:13" x14ac:dyDescent="0.35">
      <c r="B25" s="10" t="s">
        <v>54</v>
      </c>
      <c r="C25" s="10" t="s">
        <v>107</v>
      </c>
      <c r="D25" s="10" t="s">
        <v>55</v>
      </c>
      <c r="E25" s="10" t="s">
        <v>80</v>
      </c>
      <c r="F25" s="10" t="s">
        <v>49</v>
      </c>
      <c r="G25" s="10">
        <v>146500</v>
      </c>
      <c r="H25" s="14" t="s">
        <v>75</v>
      </c>
      <c r="I25" s="15" t="s">
        <v>42</v>
      </c>
      <c r="J25" s="15">
        <v>2017</v>
      </c>
      <c r="K25" s="17">
        <v>0.7</v>
      </c>
      <c r="L25" s="12">
        <f>DATE(tblData[[#This Row],[Year]],LOOKUP(tblData[[#This Row],[Forecast Close]],{"April",4;"August",8;"December",12;"February",2;"January",1;"July",7;"June",6;"March",3;"May",5;"November",11;"October",10;"September",9}),1)</f>
        <v>43070</v>
      </c>
      <c r="M25" s="21">
        <f>tblData[[#This Row],[Forecast Amount]]*tblData[[#This Row],[Probability of Sale]]</f>
        <v>102550</v>
      </c>
    </row>
    <row r="26" spans="2:13" x14ac:dyDescent="0.35">
      <c r="B26" s="10" t="s">
        <v>56</v>
      </c>
      <c r="C26" s="10" t="s">
        <v>108</v>
      </c>
      <c r="D26" s="10" t="s">
        <v>3</v>
      </c>
      <c r="E26" s="10" t="s">
        <v>77</v>
      </c>
      <c r="F26" s="10" t="s">
        <v>25</v>
      </c>
      <c r="G26" s="10">
        <v>156750</v>
      </c>
      <c r="H26" s="14" t="s">
        <v>99</v>
      </c>
      <c r="I26" s="15" t="s">
        <v>39</v>
      </c>
      <c r="J26" s="15">
        <v>2017</v>
      </c>
      <c r="K26" s="17">
        <v>0.8</v>
      </c>
      <c r="L26" s="12">
        <f>DATE(tblData[[#This Row],[Year]],LOOKUP(tblData[[#This Row],[Forecast Close]],{"April",4;"August",8;"December",12;"February",2;"January",1;"July",7;"June",6;"March",3;"May",5;"November",11;"October",10;"September",9}),1)</f>
        <v>43040</v>
      </c>
      <c r="M26" s="21">
        <f>tblData[[#This Row],[Forecast Amount]]*tblData[[#This Row],[Probability of Sale]]</f>
        <v>125400</v>
      </c>
    </row>
    <row r="27" spans="2:13" x14ac:dyDescent="0.35">
      <c r="B27" s="10" t="s">
        <v>57</v>
      </c>
      <c r="C27" s="10" t="s">
        <v>109</v>
      </c>
      <c r="D27" s="10" t="s">
        <v>16</v>
      </c>
      <c r="E27" s="10" t="s">
        <v>88</v>
      </c>
      <c r="F27" s="10" t="s">
        <v>21</v>
      </c>
      <c r="G27" s="10">
        <v>162000</v>
      </c>
      <c r="H27" s="14" t="s">
        <v>32</v>
      </c>
      <c r="I27" s="15" t="s">
        <v>10</v>
      </c>
      <c r="J27" s="15">
        <v>2017</v>
      </c>
      <c r="K27" s="17">
        <v>0.4</v>
      </c>
      <c r="L27" s="12">
        <f>DATE(tblData[[#This Row],[Year]],LOOKUP(tblData[[#This Row],[Forecast Close]],{"April",4;"August",8;"December",12;"February",2;"January",1;"July",7;"June",6;"March",3;"May",5;"November",11;"October",10;"September",9}),1)</f>
        <v>42767</v>
      </c>
      <c r="M27" s="21">
        <f>tblData[[#This Row],[Forecast Amount]]*tblData[[#This Row],[Probability of Sale]]</f>
        <v>64800</v>
      </c>
    </row>
    <row r="28" spans="2:13" x14ac:dyDescent="0.35">
      <c r="B28" s="10" t="s">
        <v>58</v>
      </c>
      <c r="C28" s="10" t="s">
        <v>110</v>
      </c>
      <c r="D28" s="10" t="s">
        <v>28</v>
      </c>
      <c r="E28" s="10" t="s">
        <v>83</v>
      </c>
      <c r="F28" s="10" t="s">
        <v>17</v>
      </c>
      <c r="G28" s="10">
        <v>157000</v>
      </c>
      <c r="H28" s="14" t="s">
        <v>9</v>
      </c>
      <c r="I28" s="15" t="s">
        <v>14</v>
      </c>
      <c r="J28" s="15">
        <v>2017</v>
      </c>
      <c r="K28" s="17">
        <v>0.9</v>
      </c>
      <c r="L28" s="12">
        <f>DATE(tblData[[#This Row],[Year]],LOOKUP(tblData[[#This Row],[Forecast Close]],{"April",4;"August",8;"December",12;"February",2;"January",1;"July",7;"June",6;"March",3;"May",5;"November",11;"October",10;"September",9}),1)</f>
        <v>42795</v>
      </c>
      <c r="M28" s="21">
        <f>tblData[[#This Row],[Forecast Amount]]*tblData[[#This Row],[Probability of Sale]]</f>
        <v>141300</v>
      </c>
    </row>
    <row r="29" spans="2:13" x14ac:dyDescent="0.35">
      <c r="B29" s="10" t="s">
        <v>59</v>
      </c>
      <c r="C29" s="10" t="s">
        <v>111</v>
      </c>
      <c r="D29" s="10" t="s">
        <v>35</v>
      </c>
      <c r="E29" s="10" t="s">
        <v>74</v>
      </c>
      <c r="F29" s="10" t="s">
        <v>49</v>
      </c>
      <c r="G29" s="10">
        <v>173000</v>
      </c>
      <c r="H29" s="14" t="s">
        <v>86</v>
      </c>
      <c r="I29" s="15" t="s">
        <v>18</v>
      </c>
      <c r="J29" s="15">
        <v>2017</v>
      </c>
      <c r="K29" s="17">
        <v>0.8</v>
      </c>
      <c r="L29" s="13">
        <f>DATE(tblData[[#This Row],[Year]],LOOKUP(tblData[[#This Row],[Forecast Close]],{"April",4;"August",8;"December",12;"February",2;"January",1;"July",7;"June",6;"March",3;"May",5;"November",11;"October",10;"September",9}),1)</f>
        <v>42826</v>
      </c>
      <c r="M29" s="22">
        <f>tblData[[#This Row],[Forecast Amount]]*tblData[[#This Row],[Probability of Sale]]</f>
        <v>138400</v>
      </c>
    </row>
    <row r="30" spans="2:13" x14ac:dyDescent="0.35">
      <c r="B30" s="18" t="s">
        <v>62</v>
      </c>
      <c r="C30" s="18"/>
      <c r="D30" s="18"/>
      <c r="E30" s="18"/>
      <c r="F30" s="10"/>
      <c r="G30" s="10">
        <f>SUBTOTAL(109,tblData[Forecast Amount])</f>
        <v>3510050</v>
      </c>
      <c r="H30" s="18"/>
      <c r="I30" s="15"/>
      <c r="J30" s="18"/>
      <c r="K30" s="16"/>
      <c r="L30" s="19"/>
      <c r="M30" s="19"/>
    </row>
  </sheetData>
  <printOptions horizontalCentered="1"/>
  <pageMargins left="0.4" right="0.4" top="0.4" bottom="0.4" header="0.3" footer="0.3"/>
  <pageSetup scale="96" fitToHeight="0" orientation="landscape" r:id="rId1"/>
  <headerFooter differentFirst="1">
    <oddFooter>Page &amp;P of &amp;N</oddFooter>
  </headerFooter>
  <drawing r:id="rId2"/>
  <tableParts count="1">
    <tablePart r:id="rId3"/>
  </tableParts>
  <extLst>
    <ext xmlns:x15="http://schemas.microsoft.com/office/spreadsheetml/2010/11/main" uri="{3A4CF648-6AED-40f4-86FF-DC5316D8AED3}">
      <x14:slicerList xmlns:x14="http://schemas.microsoft.com/office/spreadsheetml/2009/9/main">
        <x14:slicer r:id="rId4"/>
      </x14:slicerList>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pageSetUpPr autoPageBreaks="0" fitToPage="1"/>
  </sheetPr>
  <dimension ref="B1:AD61"/>
  <sheetViews>
    <sheetView showGridLines="0" topLeftCell="A22" zoomScaleNormal="100" workbookViewId="0">
      <selection activeCell="S10" sqref="S10"/>
    </sheetView>
  </sheetViews>
  <sheetFormatPr defaultColWidth="9.375" defaultRowHeight="12" x14ac:dyDescent="0.35"/>
  <cols>
    <col min="1" max="1" width="1.875" style="3" customWidth="1"/>
    <col min="2" max="2" width="26.375" style="3" customWidth="1"/>
    <col min="3" max="3" width="8.125" style="3" bestFit="1" customWidth="1"/>
    <col min="4" max="4" width="20.375" style="3" bestFit="1" customWidth="1"/>
    <col min="5" max="15" width="11.5" style="3" bestFit="1" customWidth="1"/>
    <col min="16" max="17" width="13.375" style="3" bestFit="1" customWidth="1"/>
    <col min="18" max="16384" width="9.375" style="3"/>
  </cols>
  <sheetData>
    <row r="1" spans="2:30" ht="10" customHeight="1" x14ac:dyDescent="0.35"/>
    <row r="2" spans="2:30" ht="34.5" x14ac:dyDescent="0.35">
      <c r="B2" s="9" t="str">
        <f>'Pipeline Input'!B2</f>
        <v>&lt;Company Name&gt;</v>
      </c>
      <c r="C2" s="9"/>
      <c r="D2" s="9"/>
      <c r="E2" s="9"/>
      <c r="F2" s="9"/>
      <c r="G2" s="9"/>
      <c r="H2" s="9"/>
      <c r="I2" s="9"/>
      <c r="J2" s="9"/>
      <c r="K2" s="9"/>
      <c r="L2" s="9"/>
      <c r="M2" s="9"/>
      <c r="N2" s="9"/>
      <c r="O2" s="9"/>
      <c r="P2" s="9"/>
      <c r="Q2" s="9"/>
    </row>
    <row r="3" spans="2:30" ht="17.5" x14ac:dyDescent="0.35">
      <c r="B3" s="1" t="str">
        <f>'Pipeline Input'!B3</f>
        <v>Detailed Sales Pipeline Management</v>
      </c>
      <c r="C3" s="1"/>
      <c r="D3" s="1"/>
      <c r="E3" s="1"/>
      <c r="F3" s="1"/>
      <c r="G3" s="1"/>
      <c r="H3" s="1"/>
      <c r="I3" s="1"/>
      <c r="J3" s="1"/>
      <c r="K3" s="1"/>
      <c r="L3" s="1"/>
      <c r="M3" s="1"/>
      <c r="N3" s="1"/>
      <c r="O3" s="1"/>
      <c r="P3" s="1"/>
      <c r="Q3" s="1"/>
    </row>
    <row r="4" spans="2:30" ht="16" thickBot="1" x14ac:dyDescent="0.4">
      <c r="B4" s="2" t="str">
        <f>'Pipeline Input'!B4</f>
        <v>Company Confidential</v>
      </c>
      <c r="C4" s="2"/>
      <c r="D4" s="2"/>
      <c r="E4" s="2"/>
      <c r="F4" s="2"/>
      <c r="G4" s="2"/>
      <c r="H4" s="2"/>
      <c r="I4" s="2"/>
      <c r="J4" s="2"/>
      <c r="K4" s="2"/>
      <c r="L4" s="2"/>
      <c r="M4" s="2"/>
      <c r="N4" s="2"/>
      <c r="O4" s="2"/>
      <c r="P4" s="2"/>
      <c r="Q4" s="2"/>
    </row>
    <row r="5" spans="2:30" ht="12.5" thickTop="1" x14ac:dyDescent="0.35"/>
    <row r="15" spans="2:30" x14ac:dyDescent="0.35">
      <c r="B15" s="24" t="s">
        <v>116</v>
      </c>
      <c r="C15" s="25"/>
      <c r="D15" s="25"/>
      <c r="E15" s="24" t="s">
        <v>70</v>
      </c>
      <c r="F15" s="25"/>
      <c r="G15" s="25"/>
      <c r="H15" s="25"/>
      <c r="I15" s="25"/>
      <c r="J15" s="25"/>
      <c r="K15" s="25"/>
      <c r="L15" s="25"/>
      <c r="M15" s="25"/>
      <c r="N15" s="25"/>
      <c r="O15" s="25"/>
      <c r="P15" s="25"/>
      <c r="Q15" s="25"/>
      <c r="R15"/>
      <c r="S15"/>
      <c r="T15"/>
      <c r="U15"/>
      <c r="V15"/>
      <c r="W15"/>
      <c r="X15"/>
      <c r="Y15"/>
      <c r="Z15"/>
      <c r="AA15"/>
      <c r="AB15"/>
      <c r="AC15"/>
      <c r="AD15"/>
    </row>
    <row r="16" spans="2:30" x14ac:dyDescent="0.35">
      <c r="B16" s="24" t="s">
        <v>65</v>
      </c>
      <c r="C16" s="24" t="s">
        <v>64</v>
      </c>
      <c r="D16" s="24" t="s">
        <v>115</v>
      </c>
      <c r="E16" s="25" t="s">
        <v>5</v>
      </c>
      <c r="F16" s="25" t="s">
        <v>10</v>
      </c>
      <c r="G16" s="25" t="s">
        <v>14</v>
      </c>
      <c r="H16" s="25" t="s">
        <v>18</v>
      </c>
      <c r="I16" s="25" t="s">
        <v>22</v>
      </c>
      <c r="J16" s="25" t="s">
        <v>26</v>
      </c>
      <c r="K16" s="25" t="s">
        <v>29</v>
      </c>
      <c r="L16" s="25" t="s">
        <v>33</v>
      </c>
      <c r="M16" s="25" t="s">
        <v>61</v>
      </c>
      <c r="N16" s="25" t="s">
        <v>36</v>
      </c>
      <c r="O16" s="25" t="s">
        <v>39</v>
      </c>
      <c r="P16" s="25" t="s">
        <v>42</v>
      </c>
      <c r="Q16" s="25" t="s">
        <v>72</v>
      </c>
      <c r="R16"/>
      <c r="S16"/>
      <c r="T16"/>
      <c r="U16"/>
      <c r="V16"/>
      <c r="W16"/>
      <c r="X16"/>
      <c r="Y16"/>
      <c r="Z16"/>
      <c r="AA16"/>
      <c r="AB16"/>
      <c r="AC16"/>
      <c r="AD16"/>
    </row>
    <row r="17" spans="2:30" x14ac:dyDescent="0.35">
      <c r="B17" s="25" t="s">
        <v>2</v>
      </c>
      <c r="C17" s="25" t="s">
        <v>120</v>
      </c>
      <c r="D17" s="26">
        <v>0.9</v>
      </c>
      <c r="E17" s="27">
        <v>135000</v>
      </c>
      <c r="F17" s="27">
        <v>0</v>
      </c>
      <c r="G17" s="27">
        <v>0</v>
      </c>
      <c r="H17" s="27">
        <v>0</v>
      </c>
      <c r="I17" s="27">
        <v>0</v>
      </c>
      <c r="J17" s="27">
        <v>0</v>
      </c>
      <c r="K17" s="27">
        <v>0</v>
      </c>
      <c r="L17" s="27">
        <v>0</v>
      </c>
      <c r="M17" s="27">
        <v>0</v>
      </c>
      <c r="N17" s="27">
        <v>0</v>
      </c>
      <c r="O17" s="27">
        <v>0</v>
      </c>
      <c r="P17" s="27">
        <v>0</v>
      </c>
      <c r="Q17" s="27">
        <v>135000</v>
      </c>
      <c r="R17"/>
      <c r="S17"/>
      <c r="T17"/>
      <c r="U17"/>
      <c r="V17"/>
      <c r="W17"/>
      <c r="X17"/>
      <c r="Y17"/>
      <c r="Z17"/>
      <c r="AA17"/>
      <c r="AB17"/>
      <c r="AC17"/>
      <c r="AD17"/>
    </row>
    <row r="18" spans="2:30" x14ac:dyDescent="0.35">
      <c r="B18" s="25" t="s">
        <v>6</v>
      </c>
      <c r="C18" s="25" t="s">
        <v>120</v>
      </c>
      <c r="D18" s="26">
        <v>0.8</v>
      </c>
      <c r="E18" s="27">
        <v>0</v>
      </c>
      <c r="F18" s="27">
        <v>116160</v>
      </c>
      <c r="G18" s="27">
        <v>0</v>
      </c>
      <c r="H18" s="27">
        <v>0</v>
      </c>
      <c r="I18" s="27">
        <v>0</v>
      </c>
      <c r="J18" s="27">
        <v>0</v>
      </c>
      <c r="K18" s="27">
        <v>0</v>
      </c>
      <c r="L18" s="27">
        <v>0</v>
      </c>
      <c r="M18" s="27">
        <v>0</v>
      </c>
      <c r="N18" s="27">
        <v>0</v>
      </c>
      <c r="O18" s="27">
        <v>0</v>
      </c>
      <c r="P18" s="27">
        <v>0</v>
      </c>
      <c r="Q18" s="27">
        <v>116160</v>
      </c>
      <c r="R18"/>
      <c r="S18"/>
      <c r="T18"/>
      <c r="U18"/>
      <c r="V18"/>
      <c r="W18"/>
      <c r="X18"/>
      <c r="Y18"/>
      <c r="Z18"/>
      <c r="AA18"/>
      <c r="AB18"/>
      <c r="AC18"/>
      <c r="AD18"/>
    </row>
    <row r="19" spans="2:30" x14ac:dyDescent="0.35">
      <c r="B19" s="25" t="s">
        <v>11</v>
      </c>
      <c r="C19" s="25" t="s">
        <v>120</v>
      </c>
      <c r="D19" s="26">
        <v>0.2</v>
      </c>
      <c r="E19" s="27">
        <v>0</v>
      </c>
      <c r="F19" s="27">
        <v>0</v>
      </c>
      <c r="G19" s="27">
        <v>32500</v>
      </c>
      <c r="H19" s="27">
        <v>0</v>
      </c>
      <c r="I19" s="27">
        <v>0</v>
      </c>
      <c r="J19" s="27">
        <v>0</v>
      </c>
      <c r="K19" s="27">
        <v>0</v>
      </c>
      <c r="L19" s="27">
        <v>0</v>
      </c>
      <c r="M19" s="27">
        <v>0</v>
      </c>
      <c r="N19" s="27">
        <v>0</v>
      </c>
      <c r="O19" s="27">
        <v>0</v>
      </c>
      <c r="P19" s="27">
        <v>0</v>
      </c>
      <c r="Q19" s="27">
        <v>32500</v>
      </c>
      <c r="R19"/>
      <c r="S19"/>
      <c r="T19"/>
      <c r="U19"/>
      <c r="V19"/>
      <c r="W19"/>
      <c r="X19"/>
      <c r="Y19"/>
      <c r="Z19"/>
      <c r="AA19"/>
      <c r="AB19"/>
      <c r="AC19"/>
      <c r="AD19"/>
    </row>
    <row r="20" spans="2:30" x14ac:dyDescent="0.35">
      <c r="B20" s="25" t="s">
        <v>15</v>
      </c>
      <c r="C20" s="25" t="s">
        <v>120</v>
      </c>
      <c r="D20" s="26">
        <v>0.8</v>
      </c>
      <c r="E20" s="27">
        <v>0</v>
      </c>
      <c r="F20" s="27">
        <v>0</v>
      </c>
      <c r="G20" s="27">
        <v>0</v>
      </c>
      <c r="H20" s="27">
        <v>118000</v>
      </c>
      <c r="I20" s="27">
        <v>0</v>
      </c>
      <c r="J20" s="27">
        <v>0</v>
      </c>
      <c r="K20" s="27">
        <v>0</v>
      </c>
      <c r="L20" s="27">
        <v>0</v>
      </c>
      <c r="M20" s="27">
        <v>0</v>
      </c>
      <c r="N20" s="27">
        <v>0</v>
      </c>
      <c r="O20" s="27">
        <v>0</v>
      </c>
      <c r="P20" s="27">
        <v>0</v>
      </c>
      <c r="Q20" s="27">
        <v>118000</v>
      </c>
      <c r="R20"/>
      <c r="S20"/>
      <c r="T20"/>
      <c r="U20"/>
      <c r="V20"/>
      <c r="W20"/>
      <c r="X20"/>
      <c r="Y20"/>
      <c r="Z20"/>
      <c r="AA20"/>
      <c r="AB20"/>
      <c r="AC20"/>
      <c r="AD20"/>
    </row>
    <row r="21" spans="2:30" x14ac:dyDescent="0.35">
      <c r="B21" s="25" t="s">
        <v>19</v>
      </c>
      <c r="C21" s="25" t="s">
        <v>120</v>
      </c>
      <c r="D21" s="26">
        <v>0.3</v>
      </c>
      <c r="E21" s="27">
        <v>0</v>
      </c>
      <c r="F21" s="27">
        <v>0</v>
      </c>
      <c r="G21" s="27">
        <v>0</v>
      </c>
      <c r="H21" s="27">
        <v>0</v>
      </c>
      <c r="I21" s="27">
        <v>44400</v>
      </c>
      <c r="J21" s="27">
        <v>0</v>
      </c>
      <c r="K21" s="27">
        <v>0</v>
      </c>
      <c r="L21" s="27">
        <v>0</v>
      </c>
      <c r="M21" s="27">
        <v>0</v>
      </c>
      <c r="N21" s="27">
        <v>0</v>
      </c>
      <c r="O21" s="27">
        <v>0</v>
      </c>
      <c r="P21" s="27">
        <v>0</v>
      </c>
      <c r="Q21" s="27">
        <v>44400</v>
      </c>
      <c r="R21"/>
      <c r="S21"/>
      <c r="T21"/>
      <c r="U21"/>
      <c r="V21"/>
      <c r="W21"/>
      <c r="X21"/>
      <c r="Y21"/>
      <c r="Z21"/>
      <c r="AA21"/>
      <c r="AB21"/>
      <c r="AC21"/>
      <c r="AD21"/>
    </row>
    <row r="22" spans="2:30" x14ac:dyDescent="0.35">
      <c r="B22" s="25" t="s">
        <v>23</v>
      </c>
      <c r="C22" s="25" t="s">
        <v>120</v>
      </c>
      <c r="D22" s="26">
        <v>0.1</v>
      </c>
      <c r="E22" s="27">
        <v>0</v>
      </c>
      <c r="F22" s="27">
        <v>0</v>
      </c>
      <c r="G22" s="27">
        <v>0</v>
      </c>
      <c r="H22" s="27">
        <v>0</v>
      </c>
      <c r="I22" s="27">
        <v>0</v>
      </c>
      <c r="J22" s="27">
        <v>17500</v>
      </c>
      <c r="K22" s="27">
        <v>0</v>
      </c>
      <c r="L22" s="27">
        <v>0</v>
      </c>
      <c r="M22" s="27">
        <v>0</v>
      </c>
      <c r="N22" s="27">
        <v>0</v>
      </c>
      <c r="O22" s="27">
        <v>0</v>
      </c>
      <c r="P22" s="27">
        <v>0</v>
      </c>
      <c r="Q22" s="27">
        <v>17500</v>
      </c>
      <c r="R22"/>
      <c r="S22"/>
      <c r="T22"/>
      <c r="U22"/>
      <c r="V22"/>
      <c r="W22"/>
      <c r="X22"/>
      <c r="Y22"/>
      <c r="Z22"/>
      <c r="AA22"/>
      <c r="AB22"/>
      <c r="AC22"/>
      <c r="AD22"/>
    </row>
    <row r="23" spans="2:30" x14ac:dyDescent="0.35">
      <c r="B23" s="25" t="s">
        <v>27</v>
      </c>
      <c r="C23" s="25" t="s">
        <v>120</v>
      </c>
      <c r="D23" s="26">
        <v>0.6</v>
      </c>
      <c r="E23" s="27">
        <v>0</v>
      </c>
      <c r="F23" s="27">
        <v>0</v>
      </c>
      <c r="G23" s="27">
        <v>0</v>
      </c>
      <c r="H23" s="27">
        <v>0</v>
      </c>
      <c r="I23" s="27">
        <v>0</v>
      </c>
      <c r="J23" s="27">
        <v>0</v>
      </c>
      <c r="K23" s="27">
        <v>89400</v>
      </c>
      <c r="L23" s="27">
        <v>0</v>
      </c>
      <c r="M23" s="27">
        <v>0</v>
      </c>
      <c r="N23" s="27">
        <v>0</v>
      </c>
      <c r="O23" s="27">
        <v>0</v>
      </c>
      <c r="P23" s="27">
        <v>0</v>
      </c>
      <c r="Q23" s="27">
        <v>89400</v>
      </c>
      <c r="R23"/>
      <c r="S23"/>
      <c r="T23"/>
      <c r="U23"/>
      <c r="V23"/>
      <c r="W23"/>
      <c r="X23"/>
      <c r="Y23"/>
      <c r="Z23"/>
      <c r="AA23"/>
      <c r="AB23"/>
      <c r="AC23"/>
      <c r="AD23"/>
    </row>
    <row r="24" spans="2:30" x14ac:dyDescent="0.35">
      <c r="B24" s="25" t="s">
        <v>30</v>
      </c>
      <c r="C24" s="25" t="s">
        <v>120</v>
      </c>
      <c r="D24" s="26">
        <v>0.8</v>
      </c>
      <c r="E24" s="27">
        <v>0</v>
      </c>
      <c r="F24" s="27">
        <v>0</v>
      </c>
      <c r="G24" s="27">
        <v>0</v>
      </c>
      <c r="H24" s="27">
        <v>0</v>
      </c>
      <c r="I24" s="27">
        <v>0</v>
      </c>
      <c r="J24" s="27">
        <v>0</v>
      </c>
      <c r="K24" s="27">
        <v>0</v>
      </c>
      <c r="L24" s="27">
        <v>113600</v>
      </c>
      <c r="M24" s="27">
        <v>0</v>
      </c>
      <c r="N24" s="27">
        <v>0</v>
      </c>
      <c r="O24" s="27">
        <v>0</v>
      </c>
      <c r="P24" s="27">
        <v>0</v>
      </c>
      <c r="Q24" s="27">
        <v>113600</v>
      </c>
      <c r="R24"/>
      <c r="S24"/>
      <c r="T24"/>
      <c r="U24"/>
      <c r="V24"/>
      <c r="W24"/>
      <c r="X24"/>
      <c r="Y24"/>
      <c r="Z24"/>
      <c r="AA24"/>
      <c r="AB24"/>
      <c r="AC24"/>
      <c r="AD24"/>
    </row>
    <row r="25" spans="2:30" x14ac:dyDescent="0.35">
      <c r="B25" s="25" t="s">
        <v>40</v>
      </c>
      <c r="C25" s="25" t="s">
        <v>120</v>
      </c>
      <c r="D25" s="26">
        <v>0.3</v>
      </c>
      <c r="E25" s="27">
        <v>0</v>
      </c>
      <c r="F25" s="27">
        <v>0</v>
      </c>
      <c r="G25" s="27">
        <v>0</v>
      </c>
      <c r="H25" s="27">
        <v>0</v>
      </c>
      <c r="I25" s="27">
        <v>0</v>
      </c>
      <c r="J25" s="27">
        <v>0</v>
      </c>
      <c r="K25" s="27">
        <v>0</v>
      </c>
      <c r="L25" s="27">
        <v>0</v>
      </c>
      <c r="M25" s="27">
        <v>0</v>
      </c>
      <c r="N25" s="27">
        <v>0</v>
      </c>
      <c r="O25" s="27">
        <v>0</v>
      </c>
      <c r="P25" s="27">
        <v>46650</v>
      </c>
      <c r="Q25" s="27">
        <v>46650</v>
      </c>
      <c r="R25"/>
      <c r="S25"/>
      <c r="T25"/>
      <c r="U25"/>
      <c r="V25"/>
      <c r="W25"/>
      <c r="X25"/>
      <c r="Y25"/>
      <c r="Z25"/>
      <c r="AA25"/>
      <c r="AB25"/>
      <c r="AC25"/>
      <c r="AD25"/>
    </row>
    <row r="26" spans="2:30" x14ac:dyDescent="0.35">
      <c r="B26" s="25" t="s">
        <v>37</v>
      </c>
      <c r="C26" s="25" t="s">
        <v>120</v>
      </c>
      <c r="D26" s="26">
        <v>0.9</v>
      </c>
      <c r="E26" s="27">
        <v>0</v>
      </c>
      <c r="F26" s="27">
        <v>0</v>
      </c>
      <c r="G26" s="27">
        <v>0</v>
      </c>
      <c r="H26" s="27">
        <v>0</v>
      </c>
      <c r="I26" s="27">
        <v>0</v>
      </c>
      <c r="J26" s="27">
        <v>0</v>
      </c>
      <c r="K26" s="27">
        <v>0</v>
      </c>
      <c r="L26" s="27">
        <v>0</v>
      </c>
      <c r="M26" s="27">
        <v>0</v>
      </c>
      <c r="N26" s="27">
        <v>0</v>
      </c>
      <c r="O26" s="27">
        <v>147150</v>
      </c>
      <c r="P26" s="27">
        <v>0</v>
      </c>
      <c r="Q26" s="27">
        <v>147150</v>
      </c>
      <c r="R26"/>
      <c r="S26"/>
      <c r="T26"/>
      <c r="U26"/>
      <c r="V26"/>
      <c r="W26"/>
      <c r="X26"/>
      <c r="Y26"/>
      <c r="Z26"/>
      <c r="AA26"/>
      <c r="AB26"/>
      <c r="AC26"/>
      <c r="AD26"/>
    </row>
    <row r="27" spans="2:30" x14ac:dyDescent="0.35">
      <c r="B27" s="25" t="s">
        <v>34</v>
      </c>
      <c r="C27" s="25" t="s">
        <v>120</v>
      </c>
      <c r="D27" s="26">
        <v>0.7</v>
      </c>
      <c r="E27" s="27">
        <v>0</v>
      </c>
      <c r="F27" s="27">
        <v>0</v>
      </c>
      <c r="G27" s="27">
        <v>0</v>
      </c>
      <c r="H27" s="27">
        <v>0</v>
      </c>
      <c r="I27" s="27">
        <v>0</v>
      </c>
      <c r="J27" s="27">
        <v>0</v>
      </c>
      <c r="K27" s="27">
        <v>0</v>
      </c>
      <c r="L27" s="27">
        <v>0</v>
      </c>
      <c r="M27" s="27">
        <v>0</v>
      </c>
      <c r="N27" s="27">
        <v>120749.99999999999</v>
      </c>
      <c r="O27" s="27">
        <v>0</v>
      </c>
      <c r="P27" s="27">
        <v>0</v>
      </c>
      <c r="Q27" s="27">
        <v>120749.99999999999</v>
      </c>
      <c r="R27"/>
      <c r="S27"/>
      <c r="T27"/>
      <c r="U27"/>
      <c r="V27"/>
      <c r="W27"/>
      <c r="X27"/>
      <c r="Y27"/>
      <c r="Z27"/>
      <c r="AA27"/>
      <c r="AB27"/>
      <c r="AC27"/>
      <c r="AD27"/>
    </row>
    <row r="28" spans="2:30" x14ac:dyDescent="0.35">
      <c r="B28" s="25" t="s">
        <v>43</v>
      </c>
      <c r="C28" s="25" t="s">
        <v>120</v>
      </c>
      <c r="D28" s="26">
        <v>0.3</v>
      </c>
      <c r="E28" s="27">
        <v>49800</v>
      </c>
      <c r="F28" s="27">
        <v>0</v>
      </c>
      <c r="G28" s="27">
        <v>0</v>
      </c>
      <c r="H28" s="27">
        <v>0</v>
      </c>
      <c r="I28" s="27">
        <v>0</v>
      </c>
      <c r="J28" s="27">
        <v>0</v>
      </c>
      <c r="K28" s="27">
        <v>0</v>
      </c>
      <c r="L28" s="27">
        <v>0</v>
      </c>
      <c r="M28" s="27">
        <v>0</v>
      </c>
      <c r="N28" s="27">
        <v>0</v>
      </c>
      <c r="O28" s="27">
        <v>0</v>
      </c>
      <c r="P28" s="27">
        <v>0</v>
      </c>
      <c r="Q28" s="27">
        <v>49800</v>
      </c>
      <c r="R28"/>
      <c r="S28"/>
      <c r="T28"/>
      <c r="U28"/>
      <c r="V28"/>
      <c r="W28"/>
      <c r="X28"/>
      <c r="Y28"/>
      <c r="Z28"/>
      <c r="AA28"/>
      <c r="AB28"/>
      <c r="AC28"/>
      <c r="AD28"/>
    </row>
    <row r="29" spans="2:30" x14ac:dyDescent="0.35">
      <c r="B29" s="25" t="s">
        <v>45</v>
      </c>
      <c r="C29" s="25" t="s">
        <v>120</v>
      </c>
      <c r="D29" s="26">
        <v>0.3</v>
      </c>
      <c r="E29" s="27">
        <v>0</v>
      </c>
      <c r="F29" s="27">
        <v>0</v>
      </c>
      <c r="G29" s="27">
        <v>54000</v>
      </c>
      <c r="H29" s="27">
        <v>0</v>
      </c>
      <c r="I29" s="27">
        <v>0</v>
      </c>
      <c r="J29" s="27">
        <v>0</v>
      </c>
      <c r="K29" s="27">
        <v>0</v>
      </c>
      <c r="L29" s="27">
        <v>0</v>
      </c>
      <c r="M29" s="27">
        <v>0</v>
      </c>
      <c r="N29" s="27">
        <v>0</v>
      </c>
      <c r="O29" s="27">
        <v>0</v>
      </c>
      <c r="P29" s="27">
        <v>0</v>
      </c>
      <c r="Q29" s="27">
        <v>54000</v>
      </c>
      <c r="R29"/>
      <c r="S29"/>
      <c r="T29"/>
      <c r="U29"/>
      <c r="V29"/>
      <c r="W29"/>
      <c r="X29"/>
      <c r="Y29"/>
      <c r="Z29"/>
      <c r="AA29"/>
      <c r="AB29"/>
      <c r="AC29"/>
      <c r="AD29"/>
    </row>
    <row r="30" spans="2:30" x14ac:dyDescent="0.35">
      <c r="B30" s="25" t="s">
        <v>47</v>
      </c>
      <c r="C30" s="25" t="s">
        <v>120</v>
      </c>
      <c r="D30" s="26">
        <v>0.2</v>
      </c>
      <c r="E30" s="27">
        <v>0</v>
      </c>
      <c r="F30" s="27">
        <v>0</v>
      </c>
      <c r="G30" s="27">
        <v>0</v>
      </c>
      <c r="H30" s="27">
        <v>0</v>
      </c>
      <c r="I30" s="27">
        <v>28000</v>
      </c>
      <c r="J30" s="27">
        <v>0</v>
      </c>
      <c r="K30" s="27">
        <v>0</v>
      </c>
      <c r="L30" s="27">
        <v>0</v>
      </c>
      <c r="M30" s="27">
        <v>0</v>
      </c>
      <c r="N30" s="27">
        <v>0</v>
      </c>
      <c r="O30" s="27">
        <v>0</v>
      </c>
      <c r="P30" s="27">
        <v>0</v>
      </c>
      <c r="Q30" s="27">
        <v>28000</v>
      </c>
      <c r="R30"/>
      <c r="S30"/>
      <c r="T30"/>
      <c r="U30"/>
      <c r="V30"/>
      <c r="W30"/>
      <c r="X30"/>
      <c r="Y30"/>
      <c r="Z30"/>
      <c r="AA30"/>
      <c r="AB30"/>
      <c r="AC30"/>
      <c r="AD30"/>
    </row>
    <row r="31" spans="2:30" x14ac:dyDescent="0.35">
      <c r="B31" s="25" t="s">
        <v>50</v>
      </c>
      <c r="C31" s="25" t="s">
        <v>120</v>
      </c>
      <c r="D31" s="26">
        <v>0.8</v>
      </c>
      <c r="E31" s="27">
        <v>0</v>
      </c>
      <c r="F31" s="27">
        <v>0</v>
      </c>
      <c r="G31" s="27">
        <v>0</v>
      </c>
      <c r="H31" s="27">
        <v>0</v>
      </c>
      <c r="I31" s="27">
        <v>0</v>
      </c>
      <c r="J31" s="27">
        <v>124000</v>
      </c>
      <c r="K31" s="27">
        <v>0</v>
      </c>
      <c r="L31" s="27">
        <v>0</v>
      </c>
      <c r="M31" s="27">
        <v>0</v>
      </c>
      <c r="N31" s="27">
        <v>0</v>
      </c>
      <c r="O31" s="27">
        <v>0</v>
      </c>
      <c r="P31" s="27">
        <v>0</v>
      </c>
      <c r="Q31" s="27">
        <v>124000</v>
      </c>
      <c r="R31"/>
      <c r="S31"/>
      <c r="T31"/>
      <c r="U31"/>
      <c r="V31"/>
      <c r="W31"/>
      <c r="X31"/>
      <c r="Y31"/>
      <c r="Z31"/>
      <c r="AA31"/>
      <c r="AB31"/>
      <c r="AC31"/>
      <c r="AD31"/>
    </row>
    <row r="32" spans="2:30" x14ac:dyDescent="0.35">
      <c r="B32" s="25" t="s">
        <v>52</v>
      </c>
      <c r="C32" s="25" t="s">
        <v>120</v>
      </c>
      <c r="D32" s="26">
        <v>0.6</v>
      </c>
      <c r="E32" s="27">
        <v>0</v>
      </c>
      <c r="F32" s="27">
        <v>0</v>
      </c>
      <c r="G32" s="27">
        <v>0</v>
      </c>
      <c r="H32" s="27">
        <v>0</v>
      </c>
      <c r="I32" s="27">
        <v>0</v>
      </c>
      <c r="J32" s="27">
        <v>0</v>
      </c>
      <c r="K32" s="27">
        <v>0</v>
      </c>
      <c r="L32" s="27">
        <v>0</v>
      </c>
      <c r="M32" s="27">
        <v>0</v>
      </c>
      <c r="N32" s="27">
        <v>103920</v>
      </c>
      <c r="O32" s="27">
        <v>0</v>
      </c>
      <c r="P32" s="27">
        <v>0</v>
      </c>
      <c r="Q32" s="27">
        <v>103920</v>
      </c>
      <c r="R32"/>
      <c r="S32"/>
      <c r="T32"/>
      <c r="U32"/>
      <c r="V32"/>
      <c r="W32"/>
      <c r="X32"/>
      <c r="Y32"/>
      <c r="Z32"/>
      <c r="AA32"/>
      <c r="AB32"/>
      <c r="AC32"/>
      <c r="AD32"/>
    </row>
    <row r="33" spans="2:30" x14ac:dyDescent="0.35">
      <c r="B33" s="25" t="s">
        <v>54</v>
      </c>
      <c r="C33" s="25" t="s">
        <v>120</v>
      </c>
      <c r="D33" s="26">
        <v>0.7</v>
      </c>
      <c r="E33" s="27">
        <v>0</v>
      </c>
      <c r="F33" s="27">
        <v>0</v>
      </c>
      <c r="G33" s="27">
        <v>0</v>
      </c>
      <c r="H33" s="27">
        <v>0</v>
      </c>
      <c r="I33" s="27">
        <v>0</v>
      </c>
      <c r="J33" s="27">
        <v>0</v>
      </c>
      <c r="K33" s="27">
        <v>0</v>
      </c>
      <c r="L33" s="27">
        <v>0</v>
      </c>
      <c r="M33" s="27">
        <v>0</v>
      </c>
      <c r="N33" s="27">
        <v>0</v>
      </c>
      <c r="O33" s="27">
        <v>0</v>
      </c>
      <c r="P33" s="27">
        <v>102550</v>
      </c>
      <c r="Q33" s="27">
        <v>102550</v>
      </c>
      <c r="R33"/>
      <c r="S33"/>
      <c r="T33"/>
      <c r="U33"/>
      <c r="V33"/>
      <c r="W33"/>
      <c r="X33"/>
      <c r="Y33"/>
      <c r="Z33"/>
      <c r="AA33"/>
      <c r="AB33"/>
      <c r="AC33"/>
      <c r="AD33"/>
    </row>
    <row r="34" spans="2:30" x14ac:dyDescent="0.35">
      <c r="B34" s="25" t="s">
        <v>56</v>
      </c>
      <c r="C34" s="25" t="s">
        <v>120</v>
      </c>
      <c r="D34" s="26">
        <v>0.8</v>
      </c>
      <c r="E34" s="27">
        <v>0</v>
      </c>
      <c r="F34" s="27">
        <v>0</v>
      </c>
      <c r="G34" s="27">
        <v>0</v>
      </c>
      <c r="H34" s="27">
        <v>0</v>
      </c>
      <c r="I34" s="27">
        <v>0</v>
      </c>
      <c r="J34" s="27">
        <v>0</v>
      </c>
      <c r="K34" s="27">
        <v>0</v>
      </c>
      <c r="L34" s="27">
        <v>0</v>
      </c>
      <c r="M34" s="27">
        <v>0</v>
      </c>
      <c r="N34" s="27">
        <v>0</v>
      </c>
      <c r="O34" s="27">
        <v>125400</v>
      </c>
      <c r="P34" s="27">
        <v>0</v>
      </c>
      <c r="Q34" s="27">
        <v>125400</v>
      </c>
      <c r="R34"/>
      <c r="S34"/>
      <c r="T34"/>
      <c r="U34"/>
      <c r="V34"/>
      <c r="W34"/>
      <c r="X34"/>
      <c r="Y34"/>
      <c r="Z34"/>
      <c r="AA34"/>
      <c r="AB34"/>
      <c r="AC34"/>
      <c r="AD34"/>
    </row>
    <row r="35" spans="2:30" x14ac:dyDescent="0.35">
      <c r="B35" s="25" t="s">
        <v>57</v>
      </c>
      <c r="C35" s="25" t="s">
        <v>120</v>
      </c>
      <c r="D35" s="26">
        <v>0.4</v>
      </c>
      <c r="E35" s="27">
        <v>0</v>
      </c>
      <c r="F35" s="27">
        <v>64800</v>
      </c>
      <c r="G35" s="27">
        <v>0</v>
      </c>
      <c r="H35" s="27">
        <v>0</v>
      </c>
      <c r="I35" s="27">
        <v>0</v>
      </c>
      <c r="J35" s="27">
        <v>0</v>
      </c>
      <c r="K35" s="27">
        <v>0</v>
      </c>
      <c r="L35" s="27">
        <v>0</v>
      </c>
      <c r="M35" s="27">
        <v>0</v>
      </c>
      <c r="N35" s="27">
        <v>0</v>
      </c>
      <c r="O35" s="27">
        <v>0</v>
      </c>
      <c r="P35" s="27">
        <v>0</v>
      </c>
      <c r="Q35" s="27">
        <v>64800</v>
      </c>
      <c r="R35"/>
      <c r="S35"/>
      <c r="T35"/>
      <c r="U35"/>
      <c r="V35"/>
      <c r="W35"/>
      <c r="X35"/>
      <c r="Y35"/>
      <c r="Z35"/>
      <c r="AA35"/>
      <c r="AB35"/>
      <c r="AC35"/>
      <c r="AD35"/>
    </row>
    <row r="36" spans="2:30" x14ac:dyDescent="0.35">
      <c r="B36" s="25" t="s">
        <v>58</v>
      </c>
      <c r="C36" s="25" t="s">
        <v>120</v>
      </c>
      <c r="D36" s="26">
        <v>0.9</v>
      </c>
      <c r="E36" s="27">
        <v>0</v>
      </c>
      <c r="F36" s="27">
        <v>0</v>
      </c>
      <c r="G36" s="27">
        <v>141300</v>
      </c>
      <c r="H36" s="27">
        <v>0</v>
      </c>
      <c r="I36" s="27">
        <v>0</v>
      </c>
      <c r="J36" s="27">
        <v>0</v>
      </c>
      <c r="K36" s="27">
        <v>0</v>
      </c>
      <c r="L36" s="27">
        <v>0</v>
      </c>
      <c r="M36" s="27">
        <v>0</v>
      </c>
      <c r="N36" s="27">
        <v>0</v>
      </c>
      <c r="O36" s="27">
        <v>0</v>
      </c>
      <c r="P36" s="27">
        <v>0</v>
      </c>
      <c r="Q36" s="27">
        <v>141300</v>
      </c>
      <c r="R36"/>
      <c r="S36"/>
      <c r="T36"/>
      <c r="U36"/>
      <c r="V36"/>
      <c r="W36"/>
      <c r="X36"/>
      <c r="Y36"/>
      <c r="Z36"/>
      <c r="AA36"/>
      <c r="AB36"/>
      <c r="AC36"/>
      <c r="AD36"/>
    </row>
    <row r="37" spans="2:30" x14ac:dyDescent="0.35">
      <c r="B37" s="25" t="s">
        <v>59</v>
      </c>
      <c r="C37" s="25" t="s">
        <v>120</v>
      </c>
      <c r="D37" s="26">
        <v>0.8</v>
      </c>
      <c r="E37" s="27">
        <v>0</v>
      </c>
      <c r="F37" s="27">
        <v>0</v>
      </c>
      <c r="G37" s="27">
        <v>0</v>
      </c>
      <c r="H37" s="27">
        <v>138400</v>
      </c>
      <c r="I37" s="27">
        <v>0</v>
      </c>
      <c r="J37" s="27">
        <v>0</v>
      </c>
      <c r="K37" s="27">
        <v>0</v>
      </c>
      <c r="L37" s="27">
        <v>0</v>
      </c>
      <c r="M37" s="27">
        <v>0</v>
      </c>
      <c r="N37" s="27">
        <v>0</v>
      </c>
      <c r="O37" s="27">
        <v>0</v>
      </c>
      <c r="P37" s="27">
        <v>0</v>
      </c>
      <c r="Q37" s="27">
        <v>138400</v>
      </c>
      <c r="R37"/>
      <c r="S37"/>
      <c r="T37"/>
      <c r="U37"/>
      <c r="V37"/>
      <c r="W37"/>
      <c r="X37"/>
      <c r="Y37"/>
      <c r="Z37"/>
      <c r="AA37"/>
      <c r="AB37"/>
      <c r="AC37"/>
      <c r="AD37"/>
    </row>
    <row r="38" spans="2:30" x14ac:dyDescent="0.35">
      <c r="B38" s="25" t="s">
        <v>93</v>
      </c>
      <c r="C38" s="25" t="s">
        <v>120</v>
      </c>
      <c r="D38" s="26">
        <v>0.4</v>
      </c>
      <c r="E38" s="27">
        <v>0</v>
      </c>
      <c r="F38" s="27">
        <v>0</v>
      </c>
      <c r="G38" s="27">
        <v>0</v>
      </c>
      <c r="H38" s="27">
        <v>0</v>
      </c>
      <c r="I38" s="27">
        <v>0</v>
      </c>
      <c r="J38" s="27">
        <v>0</v>
      </c>
      <c r="K38" s="27">
        <v>0</v>
      </c>
      <c r="L38" s="27">
        <v>0</v>
      </c>
      <c r="M38" s="27">
        <v>75960</v>
      </c>
      <c r="N38" s="27">
        <v>0</v>
      </c>
      <c r="O38" s="27">
        <v>0</v>
      </c>
      <c r="P38" s="27">
        <v>0</v>
      </c>
      <c r="Q38" s="27">
        <v>75960</v>
      </c>
      <c r="R38"/>
      <c r="S38"/>
      <c r="T38"/>
      <c r="U38"/>
      <c r="V38"/>
      <c r="W38"/>
      <c r="X38"/>
      <c r="Y38"/>
      <c r="Z38"/>
      <c r="AA38"/>
      <c r="AB38"/>
      <c r="AC38"/>
      <c r="AD38"/>
    </row>
    <row r="39" spans="2:30" x14ac:dyDescent="0.35">
      <c r="B39" s="25" t="s">
        <v>72</v>
      </c>
      <c r="C39" s="25"/>
      <c r="D39" s="25"/>
      <c r="E39" s="27">
        <v>379200</v>
      </c>
      <c r="F39" s="27">
        <v>368640.00000000006</v>
      </c>
      <c r="G39" s="27">
        <v>699300</v>
      </c>
      <c r="H39" s="27">
        <v>512800</v>
      </c>
      <c r="I39" s="27">
        <v>144000</v>
      </c>
      <c r="J39" s="27">
        <v>297000</v>
      </c>
      <c r="K39" s="27">
        <v>89400</v>
      </c>
      <c r="L39" s="27">
        <v>113600</v>
      </c>
      <c r="M39" s="27">
        <v>75960</v>
      </c>
      <c r="N39" s="27">
        <v>449409.99999999994</v>
      </c>
      <c r="O39" s="27">
        <v>544425</v>
      </c>
      <c r="P39" s="27">
        <v>302000</v>
      </c>
      <c r="Q39" s="27">
        <v>44226630.000000007</v>
      </c>
      <c r="R39"/>
      <c r="S39"/>
      <c r="T39"/>
      <c r="U39"/>
      <c r="V39"/>
      <c r="W39"/>
      <c r="X39"/>
      <c r="Y39"/>
      <c r="Z39"/>
      <c r="AA39"/>
      <c r="AB39"/>
      <c r="AC39"/>
      <c r="AD39"/>
    </row>
    <row r="40" spans="2:30" x14ac:dyDescent="0.35">
      <c r="B40"/>
      <c r="C40"/>
      <c r="D40"/>
      <c r="E40"/>
      <c r="F40"/>
      <c r="G40"/>
      <c r="H40"/>
      <c r="I40"/>
      <c r="J40"/>
      <c r="K40"/>
      <c r="L40"/>
      <c r="M40"/>
      <c r="N40"/>
      <c r="O40"/>
      <c r="P40"/>
      <c r="Q40"/>
      <c r="R40"/>
      <c r="S40"/>
      <c r="T40"/>
      <c r="U40"/>
      <c r="V40"/>
      <c r="W40"/>
      <c r="X40"/>
      <c r="Y40"/>
      <c r="Z40"/>
      <c r="AA40"/>
      <c r="AB40"/>
      <c r="AC40"/>
      <c r="AD40"/>
    </row>
    <row r="41" spans="2:30" x14ac:dyDescent="0.35">
      <c r="B41"/>
      <c r="C41"/>
      <c r="D41"/>
      <c r="E41"/>
      <c r="F41"/>
      <c r="G41"/>
      <c r="H41"/>
      <c r="I41"/>
      <c r="J41"/>
      <c r="K41"/>
      <c r="L41"/>
      <c r="M41"/>
      <c r="N41"/>
      <c r="O41"/>
      <c r="P41"/>
      <c r="Q41"/>
    </row>
    <row r="42" spans="2:30" x14ac:dyDescent="0.35">
      <c r="B42"/>
      <c r="C42"/>
      <c r="D42"/>
      <c r="E42"/>
      <c r="F42"/>
      <c r="G42"/>
      <c r="H42"/>
      <c r="I42"/>
      <c r="J42"/>
      <c r="K42"/>
      <c r="L42"/>
      <c r="M42"/>
      <c r="N42"/>
      <c r="O42"/>
      <c r="P42"/>
      <c r="Q42"/>
    </row>
    <row r="43" spans="2:30" x14ac:dyDescent="0.35">
      <c r="B43"/>
      <c r="C43"/>
      <c r="D43"/>
      <c r="E43"/>
      <c r="F43"/>
      <c r="G43"/>
      <c r="H43"/>
      <c r="I43"/>
      <c r="J43"/>
      <c r="K43"/>
      <c r="L43"/>
      <c r="M43"/>
      <c r="N43"/>
      <c r="O43"/>
      <c r="P43"/>
      <c r="Q43"/>
    </row>
    <row r="44" spans="2:30" x14ac:dyDescent="0.35">
      <c r="B44"/>
      <c r="C44"/>
      <c r="D44"/>
      <c r="E44"/>
      <c r="F44"/>
      <c r="G44"/>
      <c r="H44"/>
      <c r="I44"/>
      <c r="J44"/>
      <c r="K44"/>
      <c r="L44"/>
      <c r="M44"/>
      <c r="N44"/>
      <c r="O44"/>
      <c r="P44"/>
      <c r="Q44"/>
    </row>
    <row r="45" spans="2:30" x14ac:dyDescent="0.35">
      <c r="B45"/>
      <c r="C45"/>
      <c r="D45"/>
      <c r="E45"/>
      <c r="F45"/>
      <c r="G45"/>
      <c r="H45"/>
      <c r="I45"/>
      <c r="J45"/>
      <c r="K45"/>
      <c r="L45"/>
      <c r="M45"/>
      <c r="N45"/>
      <c r="O45"/>
      <c r="P45"/>
      <c r="Q45"/>
    </row>
    <row r="46" spans="2:30" x14ac:dyDescent="0.35">
      <c r="B46"/>
      <c r="C46"/>
      <c r="D46"/>
      <c r="E46"/>
      <c r="F46"/>
      <c r="G46"/>
      <c r="H46"/>
      <c r="I46"/>
      <c r="J46"/>
      <c r="K46"/>
      <c r="L46"/>
      <c r="M46"/>
      <c r="N46"/>
      <c r="O46"/>
      <c r="P46"/>
      <c r="Q46"/>
    </row>
    <row r="47" spans="2:30" x14ac:dyDescent="0.35">
      <c r="B47"/>
      <c r="C47"/>
      <c r="D47"/>
      <c r="E47"/>
      <c r="F47"/>
      <c r="G47"/>
      <c r="H47"/>
      <c r="I47"/>
      <c r="J47"/>
      <c r="K47"/>
      <c r="L47"/>
      <c r="M47"/>
      <c r="N47"/>
      <c r="O47"/>
      <c r="P47"/>
      <c r="Q47"/>
    </row>
    <row r="48" spans="2:30" x14ac:dyDescent="0.35">
      <c r="B48"/>
      <c r="C48"/>
      <c r="D48"/>
      <c r="E48"/>
      <c r="F48"/>
      <c r="G48"/>
      <c r="H48"/>
      <c r="I48"/>
      <c r="J48"/>
      <c r="K48"/>
      <c r="L48"/>
      <c r="M48"/>
      <c r="N48"/>
      <c r="O48"/>
      <c r="P48"/>
      <c r="Q48"/>
    </row>
    <row r="49" spans="2:17" x14ac:dyDescent="0.35">
      <c r="B49"/>
      <c r="C49"/>
      <c r="D49"/>
      <c r="E49"/>
      <c r="F49"/>
      <c r="G49"/>
      <c r="H49"/>
      <c r="I49"/>
      <c r="J49"/>
      <c r="K49"/>
      <c r="L49"/>
      <c r="M49"/>
      <c r="N49"/>
      <c r="O49"/>
      <c r="P49"/>
      <c r="Q49"/>
    </row>
    <row r="50" spans="2:17" x14ac:dyDescent="0.35">
      <c r="B50"/>
      <c r="C50"/>
      <c r="D50"/>
      <c r="E50"/>
      <c r="F50"/>
      <c r="G50"/>
      <c r="H50"/>
      <c r="I50"/>
      <c r="J50"/>
      <c r="K50"/>
      <c r="L50"/>
      <c r="M50"/>
      <c r="N50"/>
      <c r="O50"/>
      <c r="P50"/>
      <c r="Q50"/>
    </row>
    <row r="51" spans="2:17" x14ac:dyDescent="0.35">
      <c r="B51"/>
      <c r="C51"/>
      <c r="D51"/>
      <c r="E51"/>
      <c r="F51"/>
      <c r="G51"/>
      <c r="H51"/>
      <c r="I51"/>
      <c r="J51"/>
      <c r="K51"/>
      <c r="L51"/>
      <c r="M51"/>
      <c r="N51"/>
      <c r="O51"/>
      <c r="P51"/>
      <c r="Q51"/>
    </row>
    <row r="52" spans="2:17" x14ac:dyDescent="0.35">
      <c r="B52"/>
      <c r="C52"/>
      <c r="D52"/>
      <c r="E52"/>
      <c r="F52"/>
      <c r="G52"/>
      <c r="H52"/>
      <c r="I52"/>
      <c r="J52"/>
      <c r="K52"/>
      <c r="L52"/>
      <c r="M52"/>
      <c r="N52"/>
      <c r="O52"/>
      <c r="P52"/>
      <c r="Q52"/>
    </row>
    <row r="53" spans="2:17" x14ac:dyDescent="0.35">
      <c r="B53"/>
      <c r="C53"/>
      <c r="D53"/>
      <c r="E53"/>
      <c r="F53"/>
      <c r="G53"/>
      <c r="H53"/>
      <c r="I53"/>
      <c r="J53"/>
      <c r="K53"/>
      <c r="L53"/>
      <c r="M53"/>
      <c r="N53"/>
      <c r="O53"/>
      <c r="P53"/>
      <c r="Q53"/>
    </row>
    <row r="54" spans="2:17" x14ac:dyDescent="0.35">
      <c r="B54"/>
      <c r="C54"/>
      <c r="D54"/>
      <c r="E54"/>
      <c r="F54"/>
      <c r="G54"/>
      <c r="H54"/>
      <c r="I54"/>
      <c r="J54"/>
      <c r="K54"/>
      <c r="L54"/>
      <c r="M54"/>
      <c r="N54"/>
      <c r="O54"/>
      <c r="P54"/>
      <c r="Q54"/>
    </row>
    <row r="55" spans="2:17" x14ac:dyDescent="0.35">
      <c r="B55"/>
      <c r="C55"/>
      <c r="D55"/>
      <c r="E55"/>
      <c r="F55"/>
      <c r="G55"/>
      <c r="H55"/>
      <c r="I55"/>
      <c r="J55"/>
      <c r="K55"/>
      <c r="L55"/>
      <c r="M55"/>
      <c r="N55"/>
      <c r="O55"/>
      <c r="P55"/>
      <c r="Q55"/>
    </row>
    <row r="56" spans="2:17" x14ac:dyDescent="0.35">
      <c r="B56"/>
      <c r="C56"/>
      <c r="D56"/>
      <c r="E56"/>
      <c r="F56"/>
      <c r="G56"/>
      <c r="H56"/>
      <c r="I56"/>
      <c r="J56"/>
      <c r="K56"/>
      <c r="L56"/>
      <c r="M56"/>
      <c r="N56"/>
      <c r="O56"/>
      <c r="P56"/>
      <c r="Q56"/>
    </row>
    <row r="57" spans="2:17" x14ac:dyDescent="0.35">
      <c r="B57"/>
      <c r="C57"/>
      <c r="D57"/>
      <c r="E57"/>
      <c r="F57"/>
      <c r="G57"/>
      <c r="H57"/>
      <c r="I57"/>
      <c r="J57"/>
      <c r="K57"/>
      <c r="L57"/>
      <c r="M57"/>
      <c r="N57"/>
      <c r="O57"/>
      <c r="P57"/>
      <c r="Q57"/>
    </row>
    <row r="58" spans="2:17" x14ac:dyDescent="0.35">
      <c r="B58"/>
      <c r="C58"/>
      <c r="D58"/>
      <c r="E58"/>
      <c r="F58"/>
      <c r="G58"/>
      <c r="H58"/>
      <c r="I58"/>
      <c r="J58"/>
      <c r="K58"/>
      <c r="L58"/>
      <c r="M58"/>
      <c r="N58"/>
      <c r="O58"/>
      <c r="P58"/>
      <c r="Q58"/>
    </row>
    <row r="59" spans="2:17" x14ac:dyDescent="0.35">
      <c r="B59"/>
      <c r="C59"/>
      <c r="D59"/>
      <c r="E59"/>
      <c r="F59"/>
      <c r="G59"/>
      <c r="H59"/>
      <c r="I59"/>
      <c r="J59"/>
      <c r="K59"/>
      <c r="L59"/>
      <c r="M59"/>
      <c r="N59"/>
      <c r="O59"/>
      <c r="P59"/>
      <c r="Q59"/>
    </row>
    <row r="60" spans="2:17" x14ac:dyDescent="0.35">
      <c r="B60"/>
      <c r="C60"/>
      <c r="D60"/>
      <c r="E60"/>
      <c r="F60"/>
      <c r="G60"/>
      <c r="H60"/>
      <c r="I60"/>
      <c r="J60"/>
      <c r="K60"/>
      <c r="L60"/>
      <c r="M60"/>
      <c r="N60"/>
      <c r="O60"/>
      <c r="P60"/>
      <c r="Q60"/>
    </row>
    <row r="61" spans="2:17" x14ac:dyDescent="0.35">
      <c r="B61"/>
      <c r="C61"/>
      <c r="D61"/>
      <c r="E61"/>
      <c r="F61"/>
      <c r="G61"/>
      <c r="H61"/>
      <c r="I61"/>
      <c r="J61"/>
      <c r="K61"/>
      <c r="L61"/>
      <c r="M61"/>
      <c r="N61"/>
      <c r="O61"/>
      <c r="P61"/>
      <c r="Q61"/>
    </row>
  </sheetData>
  <printOptions horizontalCentered="1"/>
  <pageMargins left="0.4" right="0.4" top="0.4" bottom="0.4" header="0.3" footer="0.3"/>
  <pageSetup scale="85" fitToHeight="0" orientation="landscape" r:id="rId2"/>
  <drawing r:id="rId3"/>
  <extLst>
    <ext xmlns:x15="http://schemas.microsoft.com/office/spreadsheetml/2010/11/main" uri="{7E03D99C-DC04-49d9-9315-930204A7B6E9}">
      <x15:timelineRefs>
        <x15:timelineRef r:id="rId4"/>
      </x15:timelineRef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pageSetUpPr fitToPage="1"/>
  </sheetPr>
  <dimension ref="B1:D14"/>
  <sheetViews>
    <sheetView showGridLines="0" topLeftCell="A37" workbookViewId="0"/>
  </sheetViews>
  <sheetFormatPr defaultRowHeight="12" x14ac:dyDescent="0.35"/>
  <cols>
    <col min="1" max="1" width="1.875" customWidth="1"/>
    <col min="2" max="2" width="11.5" customWidth="1"/>
    <col min="3" max="3" width="20" customWidth="1"/>
    <col min="4" max="4" width="20.125" customWidth="1"/>
    <col min="5" max="5" width="26.5" customWidth="1"/>
    <col min="6" max="6" width="26.5" bestFit="1" customWidth="1"/>
    <col min="7" max="7" width="23.5" bestFit="1" customWidth="1"/>
  </cols>
  <sheetData>
    <row r="1" spans="2:4" ht="9" customHeight="1" x14ac:dyDescent="0.35"/>
    <row r="2" spans="2:4" x14ac:dyDescent="0.35">
      <c r="B2" t="s">
        <v>118</v>
      </c>
      <c r="C2" t="s">
        <v>117</v>
      </c>
      <c r="D2" t="s">
        <v>119</v>
      </c>
    </row>
    <row r="3" spans="2:4" x14ac:dyDescent="0.35">
      <c r="B3" t="s">
        <v>5</v>
      </c>
      <c r="C3" s="23">
        <f>SUMIF(tblData[Forecast Close],'Pipeline Totals'!B3,tblData[Probability Forecast])</f>
        <v>184800</v>
      </c>
      <c r="D3" s="23">
        <f>SUM($C$3:C3)</f>
        <v>184800</v>
      </c>
    </row>
    <row r="4" spans="2:4" x14ac:dyDescent="0.35">
      <c r="B4" t="s">
        <v>10</v>
      </c>
      <c r="C4" s="23">
        <f>SUMIF(tblData[Forecast Close],'Pipeline Totals'!B4,tblData[Probability Forecast])</f>
        <v>180960</v>
      </c>
      <c r="D4" s="23">
        <f>SUM($C$3:C4)</f>
        <v>365760</v>
      </c>
    </row>
    <row r="5" spans="2:4" x14ac:dyDescent="0.35">
      <c r="B5" t="s">
        <v>14</v>
      </c>
      <c r="C5" s="23">
        <f>SUMIF(tblData[Forecast Close],'Pipeline Totals'!B5,tblData[Probability Forecast])</f>
        <v>227800</v>
      </c>
      <c r="D5" s="23">
        <f>SUM($C$3:C5)</f>
        <v>593560</v>
      </c>
    </row>
    <row r="6" spans="2:4" x14ac:dyDescent="0.35">
      <c r="B6" t="s">
        <v>18</v>
      </c>
      <c r="C6" s="23">
        <f>SUMIF(tblData[Forecast Close],'Pipeline Totals'!B6,tblData[Probability Forecast])</f>
        <v>256400</v>
      </c>
      <c r="D6" s="23">
        <f>SUM($C$3:C6)</f>
        <v>849960</v>
      </c>
    </row>
    <row r="7" spans="2:4" x14ac:dyDescent="0.35">
      <c r="B7" t="s">
        <v>22</v>
      </c>
      <c r="C7" s="23">
        <f>SUMIF(tblData[Forecast Close],'Pipeline Totals'!B7,tblData[Probability Forecast])</f>
        <v>72400</v>
      </c>
      <c r="D7" s="23">
        <f>SUM($C$3:C7)</f>
        <v>922360</v>
      </c>
    </row>
    <row r="8" spans="2:4" x14ac:dyDescent="0.35">
      <c r="B8" t="s">
        <v>26</v>
      </c>
      <c r="C8" s="23">
        <f>SUMIF(tblData[Forecast Close],'Pipeline Totals'!B8,tblData[Probability Forecast])</f>
        <v>141500</v>
      </c>
      <c r="D8" s="23">
        <f>SUM($C$3:C8)</f>
        <v>1063860</v>
      </c>
    </row>
    <row r="9" spans="2:4" x14ac:dyDescent="0.35">
      <c r="B9" t="s">
        <v>29</v>
      </c>
      <c r="C9" s="23">
        <f>SUMIF(tblData[Forecast Close],'Pipeline Totals'!B9,tblData[Probability Forecast])</f>
        <v>89400</v>
      </c>
      <c r="D9" s="23">
        <f>SUM($C$3:C9)</f>
        <v>1153260</v>
      </c>
    </row>
    <row r="10" spans="2:4" x14ac:dyDescent="0.35">
      <c r="B10" t="s">
        <v>33</v>
      </c>
      <c r="C10" s="23">
        <f>SUMIF(tblData[Forecast Close],'Pipeline Totals'!B10,tblData[Probability Forecast])</f>
        <v>113600</v>
      </c>
      <c r="D10" s="23">
        <f>SUM($C$3:C10)</f>
        <v>1266860</v>
      </c>
    </row>
    <row r="11" spans="2:4" x14ac:dyDescent="0.35">
      <c r="B11" t="s">
        <v>61</v>
      </c>
      <c r="C11" s="23">
        <f>SUMIF(tblData[Forecast Close],'Pipeline Totals'!B11,tblData[Probability Forecast])</f>
        <v>75960</v>
      </c>
      <c r="D11" s="23">
        <f>SUM($C$3:C11)</f>
        <v>1342820</v>
      </c>
    </row>
    <row r="12" spans="2:4" x14ac:dyDescent="0.35">
      <c r="B12" t="s">
        <v>36</v>
      </c>
      <c r="C12" s="23">
        <f>SUMIF(tblData[Forecast Close],'Pipeline Totals'!B12,tblData[Probability Forecast])</f>
        <v>224670</v>
      </c>
      <c r="D12" s="23">
        <f>SUM($C$3:C12)</f>
        <v>1567490</v>
      </c>
    </row>
    <row r="13" spans="2:4" x14ac:dyDescent="0.35">
      <c r="B13" t="s">
        <v>39</v>
      </c>
      <c r="C13" s="23">
        <f>SUMIF(tblData[Forecast Close],'Pipeline Totals'!B13,tblData[Probability Forecast])</f>
        <v>272550</v>
      </c>
      <c r="D13" s="23">
        <f>SUM($C$3:C13)</f>
        <v>1840040</v>
      </c>
    </row>
    <row r="14" spans="2:4" x14ac:dyDescent="0.35">
      <c r="B14" t="s">
        <v>42</v>
      </c>
      <c r="C14" s="23">
        <f>SUMIF(tblData[Forecast Close],'Pipeline Totals'!B14,tblData[Probability Forecast])</f>
        <v>149200</v>
      </c>
      <c r="D14" s="23">
        <f>SUM($C$3:C14)</f>
        <v>1989240</v>
      </c>
    </row>
  </sheetData>
  <printOptions horizontalCentered="1" verticalCentered="1"/>
  <pageMargins left="0.4" right="0.4" top="0.4" bottom="0.4" header="0.3" footer="0.3"/>
  <pageSetup orientation="landscape"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xml version="1.0" encoding="utf-8"?>
<?mso-contentType ?>
<FormTemplates xmlns="http://schemas.microsoft.com/sharepoint/v3/contenttype/forms">
  <Display>DocumentLibraryForm</Display>
  <Edit>AssetEditForm</Edit>
  <New>DocumentLibraryForm</New>
</FormTemplates>
</file>

<file path=customXml/itemProps1.xml><?xml version="1.0" encoding="utf-8"?>
<ds:datastoreItem xmlns:ds="http://schemas.openxmlformats.org/officeDocument/2006/customXml" ds:itemID="{2D02794A-C1F7-4BD1-9FE6-BE670A1AAE7A}">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2</vt:i4>
      </vt:variant>
    </vt:vector>
  </HeadingPairs>
  <TitlesOfParts>
    <vt:vector size="5" baseType="lpstr">
      <vt:lpstr>Pipeline Input</vt:lpstr>
      <vt:lpstr>Pipeline Calculations</vt:lpstr>
      <vt:lpstr>Pipeline Totals</vt:lpstr>
      <vt:lpstr>'Pipeline Calculations'!Print_Titles</vt:lpstr>
      <vt:lpstr>'Pipeline Input'!Print_Titles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Windows User</dc:creator>
  <cp:keywords/>
  <cp:lastModifiedBy>Windows User</cp:lastModifiedBy>
  <dcterms:created xsi:type="dcterms:W3CDTF">2017-05-31T05:43:53Z</dcterms:created>
  <dcterms:modified xsi:type="dcterms:W3CDTF">2017-05-31T05:43:53Z</dcterms:modified>
  <cp:version/>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TemplateID">
    <vt:lpwstr>TC040406529991</vt:lpwstr>
  </property>
</Properties>
</file>